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hoslava\Documents\2021\Varnsdorf\rozpočet\"/>
    </mc:Choice>
  </mc:AlternateContent>
  <xr:revisionPtr revIDLastSave="0" documentId="13_ncr:1_{64EAEDEB-23CD-47AE-B827-2B10D33F3778}" xr6:coauthVersionLast="47" xr6:coauthVersionMax="47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výkaz výměr" sheetId="13" r:id="rId5"/>
  </sheets>
  <externalReferences>
    <externalReference r:id="rId6"/>
    <externalReference r:id="rId7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 localSheetId="4">[2]Stavba!$G$24</definedName>
    <definedName name="DPHSni">Stavba!$G$24</definedName>
    <definedName name="DPHZakl" localSheetId="4">[2]Stavba!$G$26</definedName>
    <definedName name="DPHZakl">Stavba!$G$26</definedName>
    <definedName name="dpsc" localSheetId="1">Stavba!$C$13</definedName>
    <definedName name="IČO" localSheetId="1">Stavba!$I$11</definedName>
    <definedName name="Mena" localSheetId="4">[2]Stavba!$J$29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Pol'!$A$1:$U$156</definedName>
    <definedName name="_xlnm.Print_Area" localSheetId="1">Stavba!$A$1:$J$61</definedName>
    <definedName name="_xlnm.Print_Area" localSheetId="4">'výkaz výměr'!$A$1:$U$401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4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 localSheetId="4">#REF!</definedName>
    <definedName name="SloupecCC">#REF!</definedName>
    <definedName name="SloupecCisloPol" localSheetId="4">#REF!</definedName>
    <definedName name="SloupecCisloPol">#REF!</definedName>
    <definedName name="SloupecJC" localSheetId="4">#REF!</definedName>
    <definedName name="SloupecJC">#REF!</definedName>
    <definedName name="SloupecMJ" localSheetId="4">#REF!</definedName>
    <definedName name="SloupecMJ">#REF!</definedName>
    <definedName name="SloupecMnozstvi" localSheetId="4">#REF!</definedName>
    <definedName name="SloupecMnozstvi">#REF!</definedName>
    <definedName name="SloupecNazPol" localSheetId="4">#REF!</definedName>
    <definedName name="SloupecNazPol">#REF!</definedName>
    <definedName name="SloupecPC" localSheetId="4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[2]Stavba!$G$23</definedName>
    <definedName name="ZakladDPHSni">Stavba!$G$23</definedName>
    <definedName name="ZakladDPHSniVypocet" localSheetId="1">Stavba!$F$40</definedName>
    <definedName name="ZakladDPHZakl" localSheetId="4">[2]Stavba!$G$25</definedName>
    <definedName name="ZakladDPHZakl">Stavba!$G$25</definedName>
    <definedName name="ZakladDPHZaklVypocet" localSheetId="1">Stavba!$G$40</definedName>
    <definedName name="Zaokrouhleni" localSheetId="4">[2]Stavba!$G$27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3" l="1"/>
  <c r="G8" i="13" s="1"/>
  <c r="I9" i="13"/>
  <c r="I8" i="13" s="1"/>
  <c r="K9" i="13"/>
  <c r="K8" i="13" s="1"/>
  <c r="O9" i="13"/>
  <c r="O8" i="13" s="1"/>
  <c r="Q9" i="13"/>
  <c r="Q8" i="13" s="1"/>
  <c r="U9" i="13"/>
  <c r="U8" i="13" s="1"/>
  <c r="G14" i="13"/>
  <c r="I14" i="13"/>
  <c r="K14" i="13"/>
  <c r="M14" i="13"/>
  <c r="O14" i="13"/>
  <c r="Q14" i="13"/>
  <c r="U14" i="13"/>
  <c r="G15" i="13"/>
  <c r="I15" i="13"/>
  <c r="K15" i="13"/>
  <c r="M15" i="13"/>
  <c r="O15" i="13"/>
  <c r="Q15" i="13"/>
  <c r="U15" i="13"/>
  <c r="G22" i="13"/>
  <c r="I22" i="13"/>
  <c r="K22" i="13"/>
  <c r="M22" i="13"/>
  <c r="O22" i="13"/>
  <c r="Q22" i="13"/>
  <c r="U22" i="13"/>
  <c r="G23" i="13"/>
  <c r="M23" i="13" s="1"/>
  <c r="I23" i="13"/>
  <c r="K23" i="13"/>
  <c r="O23" i="13"/>
  <c r="Q23" i="13"/>
  <c r="U23" i="13"/>
  <c r="G26" i="13"/>
  <c r="I26" i="13"/>
  <c r="K26" i="13"/>
  <c r="M26" i="13"/>
  <c r="O26" i="13"/>
  <c r="Q26" i="13"/>
  <c r="U26" i="13"/>
  <c r="G33" i="13"/>
  <c r="I33" i="13"/>
  <c r="K33" i="13"/>
  <c r="M33" i="13"/>
  <c r="O33" i="13"/>
  <c r="Q33" i="13"/>
  <c r="U33" i="13"/>
  <c r="G34" i="13"/>
  <c r="I34" i="13"/>
  <c r="K34" i="13"/>
  <c r="M34" i="13"/>
  <c r="O34" i="13"/>
  <c r="Q34" i="13"/>
  <c r="U34" i="13"/>
  <c r="G45" i="13"/>
  <c r="M45" i="13" s="1"/>
  <c r="I45" i="13"/>
  <c r="K45" i="13"/>
  <c r="O45" i="13"/>
  <c r="Q45" i="13"/>
  <c r="U45" i="13"/>
  <c r="G46" i="13"/>
  <c r="I46" i="13"/>
  <c r="K46" i="13"/>
  <c r="M46" i="13"/>
  <c r="O46" i="13"/>
  <c r="Q46" i="13"/>
  <c r="U46" i="13"/>
  <c r="G51" i="13"/>
  <c r="I51" i="13"/>
  <c r="K51" i="13"/>
  <c r="M51" i="13"/>
  <c r="O51" i="13"/>
  <c r="Q51" i="13"/>
  <c r="U51" i="13"/>
  <c r="G58" i="13"/>
  <c r="I58" i="13"/>
  <c r="K58" i="13"/>
  <c r="M58" i="13"/>
  <c r="O58" i="13"/>
  <c r="Q58" i="13"/>
  <c r="U58" i="13"/>
  <c r="G63" i="13"/>
  <c r="M63" i="13" s="1"/>
  <c r="I63" i="13"/>
  <c r="K63" i="13"/>
  <c r="O63" i="13"/>
  <c r="Q63" i="13"/>
  <c r="U63" i="13"/>
  <c r="I66" i="13"/>
  <c r="Q66" i="13"/>
  <c r="G67" i="13"/>
  <c r="I67" i="13"/>
  <c r="K67" i="13"/>
  <c r="K66" i="13" s="1"/>
  <c r="M67" i="13"/>
  <c r="M66" i="13" s="1"/>
  <c r="O67" i="13"/>
  <c r="Q67" i="13"/>
  <c r="U67" i="13"/>
  <c r="U66" i="13" s="1"/>
  <c r="G68" i="13"/>
  <c r="G66" i="13" s="1"/>
  <c r="I68" i="13"/>
  <c r="K68" i="13"/>
  <c r="M68" i="13"/>
  <c r="O68" i="13"/>
  <c r="O66" i="13" s="1"/>
  <c r="Q68" i="13"/>
  <c r="U68" i="13"/>
  <c r="G70" i="13"/>
  <c r="O70" i="13"/>
  <c r="G71" i="13"/>
  <c r="M71" i="13" s="1"/>
  <c r="M70" i="13" s="1"/>
  <c r="I71" i="13"/>
  <c r="I70" i="13" s="1"/>
  <c r="K71" i="13"/>
  <c r="K70" i="13" s="1"/>
  <c r="O71" i="13"/>
  <c r="Q71" i="13"/>
  <c r="Q70" i="13" s="1"/>
  <c r="U71" i="13"/>
  <c r="U70" i="13" s="1"/>
  <c r="G76" i="13"/>
  <c r="I76" i="13"/>
  <c r="K76" i="13"/>
  <c r="M76" i="13"/>
  <c r="O76" i="13"/>
  <c r="Q76" i="13"/>
  <c r="U76" i="13"/>
  <c r="G82" i="13"/>
  <c r="G81" i="13" s="1"/>
  <c r="I82" i="13"/>
  <c r="I81" i="13" s="1"/>
  <c r="K82" i="13"/>
  <c r="O82" i="13"/>
  <c r="O81" i="13" s="1"/>
  <c r="Q82" i="13"/>
  <c r="Q81" i="13" s="1"/>
  <c r="U82" i="13"/>
  <c r="G85" i="13"/>
  <c r="M85" i="13" s="1"/>
  <c r="I85" i="13"/>
  <c r="K85" i="13"/>
  <c r="K81" i="13" s="1"/>
  <c r="O85" i="13"/>
  <c r="Q85" i="13"/>
  <c r="U85" i="13"/>
  <c r="U81" i="13" s="1"/>
  <c r="G88" i="13"/>
  <c r="G87" i="13" s="1"/>
  <c r="I88" i="13"/>
  <c r="K88" i="13"/>
  <c r="M88" i="13"/>
  <c r="O88" i="13"/>
  <c r="O87" i="13" s="1"/>
  <c r="Q88" i="13"/>
  <c r="U88" i="13"/>
  <c r="G94" i="13"/>
  <c r="M94" i="13" s="1"/>
  <c r="I94" i="13"/>
  <c r="I87" i="13" s="1"/>
  <c r="K94" i="13"/>
  <c r="O94" i="13"/>
  <c r="Q94" i="13"/>
  <c r="Q87" i="13" s="1"/>
  <c r="U94" i="13"/>
  <c r="G102" i="13"/>
  <c r="M102" i="13" s="1"/>
  <c r="I102" i="13"/>
  <c r="K102" i="13"/>
  <c r="O102" i="13"/>
  <c r="Q102" i="13"/>
  <c r="U102" i="13"/>
  <c r="G104" i="13"/>
  <c r="I104" i="13"/>
  <c r="K104" i="13"/>
  <c r="K87" i="13" s="1"/>
  <c r="M104" i="13"/>
  <c r="O104" i="13"/>
  <c r="Q104" i="13"/>
  <c r="U104" i="13"/>
  <c r="U87" i="13" s="1"/>
  <c r="G106" i="13"/>
  <c r="I106" i="13"/>
  <c r="K106" i="13"/>
  <c r="M106" i="13"/>
  <c r="O106" i="13"/>
  <c r="Q106" i="13"/>
  <c r="U106" i="13"/>
  <c r="G108" i="13"/>
  <c r="M108" i="13" s="1"/>
  <c r="I108" i="13"/>
  <c r="K108" i="13"/>
  <c r="O108" i="13"/>
  <c r="Q108" i="13"/>
  <c r="U108" i="13"/>
  <c r="G110" i="13"/>
  <c r="I110" i="13"/>
  <c r="K110" i="13"/>
  <c r="M110" i="13"/>
  <c r="O110" i="13"/>
  <c r="Q110" i="13"/>
  <c r="U110" i="13"/>
  <c r="G112" i="13"/>
  <c r="I112" i="13"/>
  <c r="K112" i="13"/>
  <c r="M112" i="13"/>
  <c r="O112" i="13"/>
  <c r="Q112" i="13"/>
  <c r="U112" i="13"/>
  <c r="G114" i="13"/>
  <c r="I114" i="13"/>
  <c r="K114" i="13"/>
  <c r="M114" i="13"/>
  <c r="O114" i="13"/>
  <c r="Q114" i="13"/>
  <c r="U114" i="13"/>
  <c r="G119" i="13"/>
  <c r="M119" i="13" s="1"/>
  <c r="I119" i="13"/>
  <c r="K119" i="13"/>
  <c r="O119" i="13"/>
  <c r="Q119" i="13"/>
  <c r="U119" i="13"/>
  <c r="G124" i="13"/>
  <c r="I124" i="13"/>
  <c r="K124" i="13"/>
  <c r="M124" i="13"/>
  <c r="O124" i="13"/>
  <c r="Q124" i="13"/>
  <c r="U124" i="13"/>
  <c r="G125" i="13"/>
  <c r="I125" i="13"/>
  <c r="K125" i="13"/>
  <c r="M125" i="13"/>
  <c r="O125" i="13"/>
  <c r="Q125" i="13"/>
  <c r="U125" i="13"/>
  <c r="G126" i="13"/>
  <c r="I126" i="13"/>
  <c r="K126" i="13"/>
  <c r="M126" i="13"/>
  <c r="O126" i="13"/>
  <c r="Q126" i="13"/>
  <c r="U126" i="13"/>
  <c r="G127" i="13"/>
  <c r="M127" i="13" s="1"/>
  <c r="I127" i="13"/>
  <c r="K127" i="13"/>
  <c r="O127" i="13"/>
  <c r="Q127" i="13"/>
  <c r="U127" i="13"/>
  <c r="G128" i="13"/>
  <c r="I128" i="13"/>
  <c r="K128" i="13"/>
  <c r="M128" i="13"/>
  <c r="O128" i="13"/>
  <c r="Q128" i="13"/>
  <c r="U128" i="13"/>
  <c r="G129" i="13"/>
  <c r="I129" i="13"/>
  <c r="K129" i="13"/>
  <c r="M129" i="13"/>
  <c r="O129" i="13"/>
  <c r="Q129" i="13"/>
  <c r="U129" i="13"/>
  <c r="G135" i="13"/>
  <c r="G134" i="13" s="1"/>
  <c r="I135" i="13"/>
  <c r="I134" i="13" s="1"/>
  <c r="K135" i="13"/>
  <c r="K134" i="13" s="1"/>
  <c r="O135" i="13"/>
  <c r="O134" i="13" s="1"/>
  <c r="Q135" i="13"/>
  <c r="Q134" i="13" s="1"/>
  <c r="U135" i="13"/>
  <c r="U134" i="13" s="1"/>
  <c r="G137" i="13"/>
  <c r="I137" i="13"/>
  <c r="K137" i="13"/>
  <c r="K136" i="13" s="1"/>
  <c r="M137" i="13"/>
  <c r="O137" i="13"/>
  <c r="Q137" i="13"/>
  <c r="U137" i="13"/>
  <c r="U136" i="13" s="1"/>
  <c r="G140" i="13"/>
  <c r="G136" i="13" s="1"/>
  <c r="I140" i="13"/>
  <c r="K140" i="13"/>
  <c r="M140" i="13"/>
  <c r="O140" i="13"/>
  <c r="O136" i="13" s="1"/>
  <c r="Q140" i="13"/>
  <c r="U140" i="13"/>
  <c r="G141" i="13"/>
  <c r="M141" i="13" s="1"/>
  <c r="I141" i="13"/>
  <c r="K141" i="13"/>
  <c r="O141" i="13"/>
  <c r="Q141" i="13"/>
  <c r="U141" i="13"/>
  <c r="G142" i="13"/>
  <c r="M142" i="13" s="1"/>
  <c r="I142" i="13"/>
  <c r="I136" i="13" s="1"/>
  <c r="K142" i="13"/>
  <c r="O142" i="13"/>
  <c r="Q142" i="13"/>
  <c r="Q136" i="13" s="1"/>
  <c r="U142" i="13"/>
  <c r="G146" i="13"/>
  <c r="I146" i="13"/>
  <c r="K146" i="13"/>
  <c r="M146" i="13"/>
  <c r="O146" i="13"/>
  <c r="Q146" i="13"/>
  <c r="U146" i="13"/>
  <c r="G147" i="13"/>
  <c r="I147" i="13"/>
  <c r="K147" i="13"/>
  <c r="M147" i="13"/>
  <c r="O147" i="13"/>
  <c r="Q147" i="13"/>
  <c r="U147" i="13"/>
  <c r="G149" i="13"/>
  <c r="M149" i="13" s="1"/>
  <c r="I149" i="13"/>
  <c r="K149" i="13"/>
  <c r="O149" i="13"/>
  <c r="Q149" i="13"/>
  <c r="U149" i="13"/>
  <c r="G150" i="13"/>
  <c r="M150" i="13" s="1"/>
  <c r="I150" i="13"/>
  <c r="K150" i="13"/>
  <c r="O150" i="13"/>
  <c r="Q150" i="13"/>
  <c r="U150" i="13"/>
  <c r="G152" i="13"/>
  <c r="I152" i="13"/>
  <c r="K152" i="13"/>
  <c r="M152" i="13"/>
  <c r="O152" i="13"/>
  <c r="Q152" i="13"/>
  <c r="U152" i="13"/>
  <c r="K153" i="13"/>
  <c r="U153" i="13"/>
  <c r="G154" i="13"/>
  <c r="G153" i="13" s="1"/>
  <c r="I154" i="13"/>
  <c r="I153" i="13" s="1"/>
  <c r="K154" i="13"/>
  <c r="O154" i="13"/>
  <c r="O153" i="13" s="1"/>
  <c r="Q154" i="13"/>
  <c r="Q153" i="13" s="1"/>
  <c r="U154" i="13"/>
  <c r="G158" i="13"/>
  <c r="I158" i="13"/>
  <c r="K158" i="13"/>
  <c r="K157" i="13" s="1"/>
  <c r="M158" i="13"/>
  <c r="O158" i="13"/>
  <c r="Q158" i="13"/>
  <c r="U158" i="13"/>
  <c r="U157" i="13" s="1"/>
  <c r="G159" i="13"/>
  <c r="G157" i="13" s="1"/>
  <c r="I159" i="13"/>
  <c r="K159" i="13"/>
  <c r="M159" i="13"/>
  <c r="O159" i="13"/>
  <c r="O157" i="13" s="1"/>
  <c r="Q159" i="13"/>
  <c r="U159" i="13"/>
  <c r="G160" i="13"/>
  <c r="M160" i="13" s="1"/>
  <c r="I160" i="13"/>
  <c r="K160" i="13"/>
  <c r="O160" i="13"/>
  <c r="Q160" i="13"/>
  <c r="U160" i="13"/>
  <c r="G161" i="13"/>
  <c r="M161" i="13" s="1"/>
  <c r="I161" i="13"/>
  <c r="I157" i="13" s="1"/>
  <c r="K161" i="13"/>
  <c r="O161" i="13"/>
  <c r="Q161" i="13"/>
  <c r="Q157" i="13" s="1"/>
  <c r="U161" i="13"/>
  <c r="G162" i="13"/>
  <c r="I162" i="13"/>
  <c r="K162" i="13"/>
  <c r="M162" i="13"/>
  <c r="O162" i="13"/>
  <c r="Q162" i="13"/>
  <c r="U162" i="13"/>
  <c r="G163" i="13"/>
  <c r="I163" i="13"/>
  <c r="K163" i="13"/>
  <c r="M163" i="13"/>
  <c r="O163" i="13"/>
  <c r="Q163" i="13"/>
  <c r="U163" i="13"/>
  <c r="G164" i="13"/>
  <c r="M164" i="13" s="1"/>
  <c r="I164" i="13"/>
  <c r="K164" i="13"/>
  <c r="O164" i="13"/>
  <c r="Q164" i="13"/>
  <c r="U164" i="13"/>
  <c r="G165" i="13"/>
  <c r="M165" i="13" s="1"/>
  <c r="I165" i="13"/>
  <c r="K165" i="13"/>
  <c r="O165" i="13"/>
  <c r="Q165" i="13"/>
  <c r="U165" i="13"/>
  <c r="G166" i="13"/>
  <c r="I166" i="13"/>
  <c r="K166" i="13"/>
  <c r="M166" i="13"/>
  <c r="O166" i="13"/>
  <c r="Q166" i="13"/>
  <c r="U166" i="13"/>
  <c r="G169" i="13"/>
  <c r="I169" i="13"/>
  <c r="K169" i="13"/>
  <c r="M169" i="13"/>
  <c r="O169" i="13"/>
  <c r="Q169" i="13"/>
  <c r="U169" i="13"/>
  <c r="G172" i="13"/>
  <c r="M172" i="13" s="1"/>
  <c r="I172" i="13"/>
  <c r="K172" i="13"/>
  <c r="O172" i="13"/>
  <c r="Q172" i="13"/>
  <c r="U172" i="13"/>
  <c r="G175" i="13"/>
  <c r="M175" i="13" s="1"/>
  <c r="I175" i="13"/>
  <c r="K175" i="13"/>
  <c r="O175" i="13"/>
  <c r="Q175" i="13"/>
  <c r="U175" i="13"/>
  <c r="G176" i="13"/>
  <c r="I176" i="13"/>
  <c r="K176" i="13"/>
  <c r="M176" i="13"/>
  <c r="O176" i="13"/>
  <c r="Q176" i="13"/>
  <c r="U176" i="13"/>
  <c r="G177" i="13"/>
  <c r="I177" i="13"/>
  <c r="K177" i="13"/>
  <c r="M177" i="13"/>
  <c r="O177" i="13"/>
  <c r="Q177" i="13"/>
  <c r="U177" i="13"/>
  <c r="G178" i="13"/>
  <c r="M178" i="13" s="1"/>
  <c r="I178" i="13"/>
  <c r="K178" i="13"/>
  <c r="O178" i="13"/>
  <c r="Q178" i="13"/>
  <c r="U178" i="13"/>
  <c r="G179" i="13"/>
  <c r="M179" i="13" s="1"/>
  <c r="I179" i="13"/>
  <c r="K179" i="13"/>
  <c r="O179" i="13"/>
  <c r="Q179" i="13"/>
  <c r="U179" i="13"/>
  <c r="G180" i="13"/>
  <c r="I180" i="13"/>
  <c r="K180" i="13"/>
  <c r="M180" i="13"/>
  <c r="O180" i="13"/>
  <c r="Q180" i="13"/>
  <c r="U180" i="13"/>
  <c r="G181" i="13"/>
  <c r="I181" i="13"/>
  <c r="K181" i="13"/>
  <c r="M181" i="13"/>
  <c r="O181" i="13"/>
  <c r="Q181" i="13"/>
  <c r="U181" i="13"/>
  <c r="G182" i="13"/>
  <c r="M182" i="13" s="1"/>
  <c r="I182" i="13"/>
  <c r="K182" i="13"/>
  <c r="O182" i="13"/>
  <c r="Q182" i="13"/>
  <c r="U182" i="13"/>
  <c r="G183" i="13"/>
  <c r="M183" i="13" s="1"/>
  <c r="I183" i="13"/>
  <c r="K183" i="13"/>
  <c r="O183" i="13"/>
  <c r="Q183" i="13"/>
  <c r="U183" i="13"/>
  <c r="G184" i="13"/>
  <c r="I184" i="13"/>
  <c r="K184" i="13"/>
  <c r="M184" i="13"/>
  <c r="O184" i="13"/>
  <c r="Q184" i="13"/>
  <c r="U184" i="13"/>
  <c r="G185" i="13"/>
  <c r="I185" i="13"/>
  <c r="K185" i="13"/>
  <c r="M185" i="13"/>
  <c r="O185" i="13"/>
  <c r="Q185" i="13"/>
  <c r="U185" i="13"/>
  <c r="G189" i="13"/>
  <c r="M189" i="13" s="1"/>
  <c r="I189" i="13"/>
  <c r="K189" i="13"/>
  <c r="O189" i="13"/>
  <c r="Q189" i="13"/>
  <c r="U189" i="13"/>
  <c r="G191" i="13"/>
  <c r="I191" i="13"/>
  <c r="K191" i="13"/>
  <c r="K190" i="13" s="1"/>
  <c r="M191" i="13"/>
  <c r="M190" i="13" s="1"/>
  <c r="O191" i="13"/>
  <c r="Q191" i="13"/>
  <c r="U191" i="13"/>
  <c r="U190" i="13" s="1"/>
  <c r="G192" i="13"/>
  <c r="G190" i="13" s="1"/>
  <c r="I192" i="13"/>
  <c r="K192" i="13"/>
  <c r="M192" i="13"/>
  <c r="O192" i="13"/>
  <c r="O190" i="13" s="1"/>
  <c r="Q192" i="13"/>
  <c r="U192" i="13"/>
  <c r="G205" i="13"/>
  <c r="M205" i="13" s="1"/>
  <c r="I205" i="13"/>
  <c r="K205" i="13"/>
  <c r="O205" i="13"/>
  <c r="Q205" i="13"/>
  <c r="U205" i="13"/>
  <c r="G218" i="13"/>
  <c r="M218" i="13" s="1"/>
  <c r="I218" i="13"/>
  <c r="I190" i="13" s="1"/>
  <c r="K218" i="13"/>
  <c r="O218" i="13"/>
  <c r="Q218" i="13"/>
  <c r="Q190" i="13" s="1"/>
  <c r="U218" i="13"/>
  <c r="G229" i="13"/>
  <c r="I229" i="13"/>
  <c r="K229" i="13"/>
  <c r="M229" i="13"/>
  <c r="O229" i="13"/>
  <c r="Q229" i="13"/>
  <c r="U229" i="13"/>
  <c r="G240" i="13"/>
  <c r="I240" i="13"/>
  <c r="K240" i="13"/>
  <c r="M240" i="13"/>
  <c r="O240" i="13"/>
  <c r="Q240" i="13"/>
  <c r="U240" i="13"/>
  <c r="G251" i="13"/>
  <c r="M251" i="13" s="1"/>
  <c r="I251" i="13"/>
  <c r="K251" i="13"/>
  <c r="O251" i="13"/>
  <c r="Q251" i="13"/>
  <c r="U251" i="13"/>
  <c r="G258" i="13"/>
  <c r="M258" i="13" s="1"/>
  <c r="I258" i="13"/>
  <c r="K258" i="13"/>
  <c r="O258" i="13"/>
  <c r="Q258" i="13"/>
  <c r="U258" i="13"/>
  <c r="G265" i="13"/>
  <c r="I265" i="13"/>
  <c r="K265" i="13"/>
  <c r="M265" i="13"/>
  <c r="O265" i="13"/>
  <c r="Q265" i="13"/>
  <c r="U265" i="13"/>
  <c r="G272" i="13"/>
  <c r="I272" i="13"/>
  <c r="K272" i="13"/>
  <c r="M272" i="13"/>
  <c r="O272" i="13"/>
  <c r="Q272" i="13"/>
  <c r="U272" i="13"/>
  <c r="G277" i="13"/>
  <c r="M277" i="13" s="1"/>
  <c r="I277" i="13"/>
  <c r="K277" i="13"/>
  <c r="O277" i="13"/>
  <c r="Q277" i="13"/>
  <c r="U277" i="13"/>
  <c r="G282" i="13"/>
  <c r="M282" i="13" s="1"/>
  <c r="I282" i="13"/>
  <c r="K282" i="13"/>
  <c r="O282" i="13"/>
  <c r="Q282" i="13"/>
  <c r="U282" i="13"/>
  <c r="G287" i="13"/>
  <c r="I287" i="13"/>
  <c r="K287" i="13"/>
  <c r="M287" i="13"/>
  <c r="O287" i="13"/>
  <c r="Q287" i="13"/>
  <c r="U287" i="13"/>
  <c r="G292" i="13"/>
  <c r="I292" i="13"/>
  <c r="K292" i="13"/>
  <c r="M292" i="13"/>
  <c r="O292" i="13"/>
  <c r="Q292" i="13"/>
  <c r="U292" i="13"/>
  <c r="G296" i="13"/>
  <c r="M296" i="13" s="1"/>
  <c r="I296" i="13"/>
  <c r="K296" i="13"/>
  <c r="O296" i="13"/>
  <c r="Q296" i="13"/>
  <c r="U296" i="13"/>
  <c r="G301" i="13"/>
  <c r="M301" i="13" s="1"/>
  <c r="I301" i="13"/>
  <c r="K301" i="13"/>
  <c r="O301" i="13"/>
  <c r="Q301" i="13"/>
  <c r="U301" i="13"/>
  <c r="G306" i="13"/>
  <c r="I306" i="13"/>
  <c r="K306" i="13"/>
  <c r="M306" i="13"/>
  <c r="O306" i="13"/>
  <c r="Q306" i="13"/>
  <c r="U306" i="13"/>
  <c r="G311" i="13"/>
  <c r="I311" i="13"/>
  <c r="K311" i="13"/>
  <c r="M311" i="13"/>
  <c r="O311" i="13"/>
  <c r="Q311" i="13"/>
  <c r="U311" i="13"/>
  <c r="G312" i="13"/>
  <c r="M312" i="13" s="1"/>
  <c r="I312" i="13"/>
  <c r="K312" i="13"/>
  <c r="O312" i="13"/>
  <c r="Q312" i="13"/>
  <c r="U312" i="13"/>
  <c r="G313" i="13"/>
  <c r="M313" i="13" s="1"/>
  <c r="I313" i="13"/>
  <c r="K313" i="13"/>
  <c r="O313" i="13"/>
  <c r="Q313" i="13"/>
  <c r="U313" i="13"/>
  <c r="G314" i="13"/>
  <c r="I314" i="13"/>
  <c r="K314" i="13"/>
  <c r="M314" i="13"/>
  <c r="O314" i="13"/>
  <c r="Q314" i="13"/>
  <c r="U314" i="13"/>
  <c r="G315" i="13"/>
  <c r="I315" i="13"/>
  <c r="K315" i="13"/>
  <c r="M315" i="13"/>
  <c r="O315" i="13"/>
  <c r="Q315" i="13"/>
  <c r="U315" i="13"/>
  <c r="G316" i="13"/>
  <c r="M316" i="13" s="1"/>
  <c r="I316" i="13"/>
  <c r="K316" i="13"/>
  <c r="O316" i="13"/>
  <c r="Q316" i="13"/>
  <c r="U316" i="13"/>
  <c r="G317" i="13"/>
  <c r="M317" i="13" s="1"/>
  <c r="I317" i="13"/>
  <c r="K317" i="13"/>
  <c r="O317" i="13"/>
  <c r="Q317" i="13"/>
  <c r="U317" i="13"/>
  <c r="G318" i="13"/>
  <c r="I318" i="13"/>
  <c r="K318" i="13"/>
  <c r="M318" i="13"/>
  <c r="O318" i="13"/>
  <c r="Q318" i="13"/>
  <c r="U318" i="13"/>
  <c r="G319" i="13"/>
  <c r="I319" i="13"/>
  <c r="K319" i="13"/>
  <c r="M319" i="13"/>
  <c r="O319" i="13"/>
  <c r="Q319" i="13"/>
  <c r="U319" i="13"/>
  <c r="G320" i="13"/>
  <c r="M320" i="13" s="1"/>
  <c r="I320" i="13"/>
  <c r="K320" i="13"/>
  <c r="O320" i="13"/>
  <c r="Q320" i="13"/>
  <c r="U320" i="13"/>
  <c r="G321" i="13"/>
  <c r="M321" i="13" s="1"/>
  <c r="I321" i="13"/>
  <c r="K321" i="13"/>
  <c r="O321" i="13"/>
  <c r="Q321" i="13"/>
  <c r="U321" i="13"/>
  <c r="G322" i="13"/>
  <c r="I322" i="13"/>
  <c r="K322" i="13"/>
  <c r="M322" i="13"/>
  <c r="O322" i="13"/>
  <c r="Q322" i="13"/>
  <c r="U322" i="13"/>
  <c r="G323" i="13"/>
  <c r="I323" i="13"/>
  <c r="K323" i="13"/>
  <c r="M323" i="13"/>
  <c r="O323" i="13"/>
  <c r="Q323" i="13"/>
  <c r="U323" i="13"/>
  <c r="G324" i="13"/>
  <c r="M324" i="13" s="1"/>
  <c r="I324" i="13"/>
  <c r="K324" i="13"/>
  <c r="O324" i="13"/>
  <c r="Q324" i="13"/>
  <c r="U324" i="13"/>
  <c r="G325" i="13"/>
  <c r="M325" i="13" s="1"/>
  <c r="I325" i="13"/>
  <c r="K325" i="13"/>
  <c r="O325" i="13"/>
  <c r="Q325" i="13"/>
  <c r="U325" i="13"/>
  <c r="G326" i="13"/>
  <c r="I326" i="13"/>
  <c r="K326" i="13"/>
  <c r="M326" i="13"/>
  <c r="O326" i="13"/>
  <c r="Q326" i="13"/>
  <c r="U326" i="13"/>
  <c r="G328" i="13"/>
  <c r="I328" i="13"/>
  <c r="K328" i="13"/>
  <c r="M328" i="13"/>
  <c r="O328" i="13"/>
  <c r="Q328" i="13"/>
  <c r="U328" i="13"/>
  <c r="G329" i="13"/>
  <c r="M329" i="13" s="1"/>
  <c r="I329" i="13"/>
  <c r="K329" i="13"/>
  <c r="O329" i="13"/>
  <c r="Q329" i="13"/>
  <c r="U329" i="13"/>
  <c r="G331" i="13"/>
  <c r="M331" i="13" s="1"/>
  <c r="I331" i="13"/>
  <c r="K331" i="13"/>
  <c r="O331" i="13"/>
  <c r="Q331" i="13"/>
  <c r="U331" i="13"/>
  <c r="G332" i="13"/>
  <c r="I332" i="13"/>
  <c r="K332" i="13"/>
  <c r="M332" i="13"/>
  <c r="O332" i="13"/>
  <c r="Q332" i="13"/>
  <c r="U332" i="13"/>
  <c r="G334" i="13"/>
  <c r="G333" i="13" s="1"/>
  <c r="I334" i="13"/>
  <c r="I333" i="13" s="1"/>
  <c r="K334" i="13"/>
  <c r="O334" i="13"/>
  <c r="O333" i="13" s="1"/>
  <c r="Q334" i="13"/>
  <c r="Q333" i="13" s="1"/>
  <c r="U334" i="13"/>
  <c r="G335" i="13"/>
  <c r="M335" i="13" s="1"/>
  <c r="I335" i="13"/>
  <c r="K335" i="13"/>
  <c r="K333" i="13" s="1"/>
  <c r="O335" i="13"/>
  <c r="Q335" i="13"/>
  <c r="U335" i="13"/>
  <c r="U333" i="13" s="1"/>
  <c r="G336" i="13"/>
  <c r="I336" i="13"/>
  <c r="K336" i="13"/>
  <c r="M336" i="13"/>
  <c r="O336" i="13"/>
  <c r="Q336" i="13"/>
  <c r="U336" i="13"/>
  <c r="G337" i="13"/>
  <c r="I337" i="13"/>
  <c r="K337" i="13"/>
  <c r="M337" i="13"/>
  <c r="O337" i="13"/>
  <c r="Q337" i="13"/>
  <c r="U337" i="13"/>
  <c r="G338" i="13"/>
  <c r="M338" i="13" s="1"/>
  <c r="I338" i="13"/>
  <c r="K338" i="13"/>
  <c r="O338" i="13"/>
  <c r="Q338" i="13"/>
  <c r="U338" i="13"/>
  <c r="G339" i="13"/>
  <c r="M339" i="13" s="1"/>
  <c r="I339" i="13"/>
  <c r="K339" i="13"/>
  <c r="O339" i="13"/>
  <c r="Q339" i="13"/>
  <c r="U339" i="13"/>
  <c r="G340" i="13"/>
  <c r="I340" i="13"/>
  <c r="K340" i="13"/>
  <c r="M340" i="13"/>
  <c r="O340" i="13"/>
  <c r="Q340" i="13"/>
  <c r="U340" i="13"/>
  <c r="G341" i="13"/>
  <c r="I341" i="13"/>
  <c r="K341" i="13"/>
  <c r="M341" i="13"/>
  <c r="O341" i="13"/>
  <c r="Q341" i="13"/>
  <c r="U341" i="13"/>
  <c r="G342" i="13"/>
  <c r="M342" i="13" s="1"/>
  <c r="I342" i="13"/>
  <c r="K342" i="13"/>
  <c r="O342" i="13"/>
  <c r="Q342" i="13"/>
  <c r="U342" i="13"/>
  <c r="G343" i="13"/>
  <c r="M343" i="13" s="1"/>
  <c r="I343" i="13"/>
  <c r="K343" i="13"/>
  <c r="O343" i="13"/>
  <c r="Q343" i="13"/>
  <c r="U343" i="13"/>
  <c r="G344" i="13"/>
  <c r="I344" i="13"/>
  <c r="K344" i="13"/>
  <c r="M344" i="13"/>
  <c r="O344" i="13"/>
  <c r="Q344" i="13"/>
  <c r="U344" i="13"/>
  <c r="G345" i="13"/>
  <c r="I345" i="13"/>
  <c r="K345" i="13"/>
  <c r="M345" i="13"/>
  <c r="O345" i="13"/>
  <c r="Q345" i="13"/>
  <c r="U345" i="13"/>
  <c r="G346" i="13"/>
  <c r="M346" i="13" s="1"/>
  <c r="I346" i="13"/>
  <c r="K346" i="13"/>
  <c r="O346" i="13"/>
  <c r="Q346" i="13"/>
  <c r="U346" i="13"/>
  <c r="G347" i="13"/>
  <c r="M347" i="13" s="1"/>
  <c r="I347" i="13"/>
  <c r="K347" i="13"/>
  <c r="O347" i="13"/>
  <c r="Q347" i="13"/>
  <c r="U347" i="13"/>
  <c r="G348" i="13"/>
  <c r="I348" i="13"/>
  <c r="K348" i="13"/>
  <c r="M348" i="13"/>
  <c r="O348" i="13"/>
  <c r="Q348" i="13"/>
  <c r="U348" i="13"/>
  <c r="G349" i="13"/>
  <c r="I349" i="13"/>
  <c r="K349" i="13"/>
  <c r="M349" i="13"/>
  <c r="O349" i="13"/>
  <c r="Q349" i="13"/>
  <c r="U349" i="13"/>
  <c r="G350" i="13"/>
  <c r="M350" i="13" s="1"/>
  <c r="I350" i="13"/>
  <c r="K350" i="13"/>
  <c r="O350" i="13"/>
  <c r="Q350" i="13"/>
  <c r="U350" i="13"/>
  <c r="G351" i="13"/>
  <c r="M351" i="13" s="1"/>
  <c r="I351" i="13"/>
  <c r="K351" i="13"/>
  <c r="O351" i="13"/>
  <c r="Q351" i="13"/>
  <c r="U351" i="13"/>
  <c r="G356" i="13"/>
  <c r="I356" i="13"/>
  <c r="K356" i="13"/>
  <c r="M356" i="13"/>
  <c r="O356" i="13"/>
  <c r="Q356" i="13"/>
  <c r="U356" i="13"/>
  <c r="G371" i="13"/>
  <c r="I371" i="13"/>
  <c r="K371" i="13"/>
  <c r="M371" i="13"/>
  <c r="O371" i="13"/>
  <c r="Q371" i="13"/>
  <c r="U371" i="13"/>
  <c r="G376" i="13"/>
  <c r="M376" i="13" s="1"/>
  <c r="I376" i="13"/>
  <c r="K376" i="13"/>
  <c r="O376" i="13"/>
  <c r="Q376" i="13"/>
  <c r="U376" i="13"/>
  <c r="G379" i="13"/>
  <c r="M379" i="13" s="1"/>
  <c r="I379" i="13"/>
  <c r="K379" i="13"/>
  <c r="O379" i="13"/>
  <c r="Q379" i="13"/>
  <c r="U379" i="13"/>
  <c r="K380" i="13"/>
  <c r="U380" i="13"/>
  <c r="G381" i="13"/>
  <c r="G380" i="13" s="1"/>
  <c r="I381" i="13"/>
  <c r="I380" i="13" s="1"/>
  <c r="K381" i="13"/>
  <c r="M381" i="13"/>
  <c r="O381" i="13"/>
  <c r="O380" i="13" s="1"/>
  <c r="Q381" i="13"/>
  <c r="Q380" i="13" s="1"/>
  <c r="U381" i="13"/>
  <c r="G382" i="13"/>
  <c r="M382" i="13" s="1"/>
  <c r="I382" i="13"/>
  <c r="K382" i="13"/>
  <c r="O382" i="13"/>
  <c r="Q382" i="13"/>
  <c r="U382" i="13"/>
  <c r="G383" i="13"/>
  <c r="I383" i="13"/>
  <c r="K383" i="13"/>
  <c r="M383" i="13"/>
  <c r="O383" i="13"/>
  <c r="Q383" i="13"/>
  <c r="U383" i="13"/>
  <c r="K384" i="13"/>
  <c r="U384" i="13"/>
  <c r="G385" i="13"/>
  <c r="G384" i="13" s="1"/>
  <c r="I385" i="13"/>
  <c r="I384" i="13" s="1"/>
  <c r="K385" i="13"/>
  <c r="M385" i="13"/>
  <c r="M384" i="13" s="1"/>
  <c r="O385" i="13"/>
  <c r="O384" i="13" s="1"/>
  <c r="Q385" i="13"/>
  <c r="Q384" i="13" s="1"/>
  <c r="U385" i="13"/>
  <c r="G386" i="13"/>
  <c r="O386" i="13"/>
  <c r="G387" i="13"/>
  <c r="I387" i="13"/>
  <c r="I386" i="13" s="1"/>
  <c r="K387" i="13"/>
  <c r="K386" i="13" s="1"/>
  <c r="M387" i="13"/>
  <c r="M386" i="13" s="1"/>
  <c r="O387" i="13"/>
  <c r="Q387" i="13"/>
  <c r="Q386" i="13" s="1"/>
  <c r="U387" i="13"/>
  <c r="U386" i="13" s="1"/>
  <c r="G388" i="13"/>
  <c r="I388" i="13"/>
  <c r="K388" i="13"/>
  <c r="M388" i="13"/>
  <c r="O388" i="13"/>
  <c r="Q388" i="13"/>
  <c r="U388" i="13"/>
  <c r="G389" i="13"/>
  <c r="I389" i="13"/>
  <c r="K389" i="13"/>
  <c r="M389" i="13"/>
  <c r="O389" i="13"/>
  <c r="Q389" i="13"/>
  <c r="U389" i="13"/>
  <c r="AC391" i="13"/>
  <c r="G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23" i="12"/>
  <c r="I22" i="12" s="1"/>
  <c r="K23" i="12"/>
  <c r="M23" i="12"/>
  <c r="O23" i="12"/>
  <c r="Q23" i="12"/>
  <c r="Q22" i="12" s="1"/>
  <c r="U23" i="12"/>
  <c r="I24" i="12"/>
  <c r="K24" i="12"/>
  <c r="M24" i="12"/>
  <c r="M22" i="12" s="1"/>
  <c r="O24" i="12"/>
  <c r="Q24" i="12"/>
  <c r="U24" i="12"/>
  <c r="G25" i="12"/>
  <c r="I26" i="12"/>
  <c r="K26" i="12"/>
  <c r="M26" i="12"/>
  <c r="M25" i="12" s="1"/>
  <c r="O26" i="12"/>
  <c r="Q26" i="12"/>
  <c r="U26" i="12"/>
  <c r="I27" i="12"/>
  <c r="I25" i="12" s="1"/>
  <c r="K27" i="12"/>
  <c r="M27" i="12"/>
  <c r="O27" i="12"/>
  <c r="Q27" i="12"/>
  <c r="Q25" i="12" s="1"/>
  <c r="U27" i="12"/>
  <c r="G28" i="12"/>
  <c r="I29" i="12"/>
  <c r="K29" i="12"/>
  <c r="M29" i="12"/>
  <c r="M28" i="12" s="1"/>
  <c r="O29" i="12"/>
  <c r="O28" i="12" s="1"/>
  <c r="Q29" i="12"/>
  <c r="U29" i="12"/>
  <c r="I30" i="12"/>
  <c r="I28" i="12" s="1"/>
  <c r="K30" i="12"/>
  <c r="K28" i="12" s="1"/>
  <c r="M30" i="12"/>
  <c r="O30" i="12"/>
  <c r="Q30" i="12"/>
  <c r="Q28" i="12" s="1"/>
  <c r="U30" i="12"/>
  <c r="U28" i="12" s="1"/>
  <c r="G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G48" i="12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G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G60" i="12"/>
  <c r="I61" i="12"/>
  <c r="I60" i="12" s="1"/>
  <c r="K61" i="12"/>
  <c r="K60" i="12" s="1"/>
  <c r="M61" i="12"/>
  <c r="M60" i="12" s="1"/>
  <c r="O61" i="12"/>
  <c r="O60" i="12" s="1"/>
  <c r="Q61" i="12"/>
  <c r="Q60" i="12" s="1"/>
  <c r="U61" i="12"/>
  <c r="U60" i="12" s="1"/>
  <c r="G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G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G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G147" i="12"/>
  <c r="I148" i="12"/>
  <c r="K148" i="12"/>
  <c r="M148" i="12"/>
  <c r="O148" i="12"/>
  <c r="Q148" i="12"/>
  <c r="U148" i="12"/>
  <c r="I149" i="12"/>
  <c r="I147" i="12" s="1"/>
  <c r="K149" i="12"/>
  <c r="M149" i="12"/>
  <c r="O149" i="12"/>
  <c r="Q149" i="12"/>
  <c r="Q147" i="12" s="1"/>
  <c r="U149" i="12"/>
  <c r="I150" i="12"/>
  <c r="K150" i="12"/>
  <c r="M150" i="12"/>
  <c r="O150" i="12"/>
  <c r="Q150" i="12"/>
  <c r="U150" i="12"/>
  <c r="G151" i="12"/>
  <c r="I152" i="12"/>
  <c r="I151" i="12" s="1"/>
  <c r="K152" i="12"/>
  <c r="K151" i="12" s="1"/>
  <c r="M152" i="12"/>
  <c r="M151" i="12" s="1"/>
  <c r="O152" i="12"/>
  <c r="O151" i="12" s="1"/>
  <c r="Q152" i="12"/>
  <c r="Q151" i="12" s="1"/>
  <c r="U152" i="12"/>
  <c r="U151" i="12" s="1"/>
  <c r="G153" i="12"/>
  <c r="I154" i="12"/>
  <c r="K154" i="12"/>
  <c r="M154" i="12"/>
  <c r="O154" i="12"/>
  <c r="Q154" i="12"/>
  <c r="U154" i="12"/>
  <c r="I155" i="12"/>
  <c r="K155" i="12"/>
  <c r="K153" i="12" s="1"/>
  <c r="M155" i="12"/>
  <c r="O155" i="12"/>
  <c r="Q155" i="12"/>
  <c r="U155" i="12"/>
  <c r="U153" i="12" s="1"/>
  <c r="I156" i="12"/>
  <c r="K156" i="12"/>
  <c r="M156" i="12"/>
  <c r="O156" i="12"/>
  <c r="Q156" i="12"/>
  <c r="U156" i="12"/>
  <c r="I61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136" i="13" l="1"/>
  <c r="M157" i="13"/>
  <c r="M87" i="13"/>
  <c r="M380" i="13"/>
  <c r="G391" i="13"/>
  <c r="M334" i="13"/>
  <c r="M333" i="13" s="1"/>
  <c r="M154" i="13"/>
  <c r="M153" i="13" s="1"/>
  <c r="M135" i="13"/>
  <c r="M134" i="13" s="1"/>
  <c r="M82" i="13"/>
  <c r="M81" i="13" s="1"/>
  <c r="M9" i="13"/>
  <c r="M8" i="13" s="1"/>
  <c r="AD391" i="13"/>
  <c r="M153" i="12"/>
  <c r="Q153" i="12"/>
  <c r="I153" i="12"/>
  <c r="U124" i="12"/>
  <c r="K124" i="12"/>
  <c r="M86" i="12"/>
  <c r="Q86" i="12"/>
  <c r="I86" i="12"/>
  <c r="M31" i="12"/>
  <c r="Q31" i="12"/>
  <c r="I31" i="12"/>
  <c r="M8" i="12"/>
  <c r="O153" i="12"/>
  <c r="M124" i="12"/>
  <c r="Q124" i="12"/>
  <c r="I124" i="12"/>
  <c r="U50" i="12"/>
  <c r="K50" i="12"/>
  <c r="U31" i="12"/>
  <c r="K31" i="12"/>
  <c r="O31" i="12"/>
  <c r="O25" i="12"/>
  <c r="U25" i="12"/>
  <c r="K25" i="12"/>
  <c r="O8" i="12"/>
  <c r="U8" i="12"/>
  <c r="K8" i="12"/>
  <c r="M147" i="12"/>
  <c r="O124" i="12"/>
  <c r="O62" i="12"/>
  <c r="U62" i="12"/>
  <c r="K62" i="12"/>
  <c r="M50" i="12"/>
  <c r="Q50" i="12"/>
  <c r="I50" i="12"/>
  <c r="O22" i="12"/>
  <c r="U22" i="12"/>
  <c r="K22" i="12"/>
  <c r="Q8" i="12"/>
  <c r="I8" i="12"/>
  <c r="O147" i="12"/>
  <c r="U147" i="12"/>
  <c r="K147" i="12"/>
  <c r="O86" i="12"/>
  <c r="U86" i="12"/>
  <c r="K86" i="12"/>
  <c r="M62" i="12"/>
  <c r="Q62" i="12"/>
  <c r="I62" i="12"/>
  <c r="O50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<sst xmlns="http://schemas.openxmlformats.org/spreadsheetml/2006/main" count="1855" uniqueCount="527">
  <si>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</si>
  <si>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</si>
  <si>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</si>
  <si>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</si>
  <si>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</si>
  <si>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</si>
  <si>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</si>
  <si>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</si>
  <si>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</si>
  <si>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</si>
  <si>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</si>
  <si>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</si>
  <si>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</si>
  <si>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</si>
  <si>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</si>
  <si>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</si>
  <si>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</si>
  <si>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</si>
  <si>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</si>
  <si>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</si>
  <si>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</si>
  <si>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</si>
  <si>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</si>
  <si>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</si>
  <si>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</si>
  <si>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</si>
  <si>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</si>
  <si>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</si>
  <si>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</si>
  <si>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</si>
  <si>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</si>
  <si>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</si>
  <si>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</si>
  <si>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</si>
  <si>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</si>
  <si>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</si>
  <si>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</si>
  <si>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</si>
  <si>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</si>
  <si>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</si>
  <si>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</si>
  <si>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</si>
  <si>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</si>
  <si>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Varnsdorf-centrum sociálních služeb a ubytovna</t>
  </si>
  <si>
    <t>Rozpočet:</t>
  </si>
  <si>
    <t>Misto</t>
  </si>
  <si>
    <t>Zdravotní instalace</t>
  </si>
  <si>
    <t>Jarmila Boukalová</t>
  </si>
  <si>
    <t>Bezděkov 03</t>
  </si>
  <si>
    <t>Čerčany</t>
  </si>
  <si>
    <t>25722</t>
  </si>
  <si>
    <t>44365870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</si>
  <si>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</si>
  <si>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</si>
  <si>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</si>
  <si>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</si>
  <si>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</si>
  <si>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</si>
  <si>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</si>
  <si>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</si>
  <si>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</si>
  <si>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</si>
  <si>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</si>
  <si>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</si>
  <si>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</si>
  <si>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</si>
  <si>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</si>
  <si>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95</t>
  </si>
  <si>
    <t>Dokončovací kce na pozem.stav.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</si>
  <si>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</si>
  <si>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</si>
  <si>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</si>
  <si>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</si>
  <si>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</si>
  <si>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</si>
  <si>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</si>
  <si>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</si>
  <si>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</si>
  <si>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</si>
  <si>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</si>
  <si>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</si>
  <si>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727</t>
  </si>
  <si>
    <t>Zednické výpomoce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</si>
  <si>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</si>
  <si>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</si>
  <si>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</si>
  <si>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</si>
  <si>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</si>
  <si>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</si>
  <si>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</si>
  <si>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</si>
  <si>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</si>
  <si>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</si>
  <si>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</si>
  <si>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</si>
  <si>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</si>
  <si>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</si>
  <si>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</si>
  <si>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</si>
  <si>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</si>
  <si>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</si>
  <si>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</si>
  <si>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</si>
  <si>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</si>
  <si>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</si>
  <si>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</si>
  <si>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</si>
  <si>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</si>
  <si>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</si>
  <si>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</si>
  <si>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</si>
  <si>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</si>
  <si>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</si>
  <si>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</t>
  </si>
  <si>
    <t>m3</t>
  </si>
  <si>
    <t>POL1_0</t>
  </si>
  <si>
    <t>131201119R00</t>
  </si>
  <si>
    <t>Příplatek za lepivost - hloubení nezap.jam v hor.3</t>
  </si>
  <si>
    <t>132201211R00</t>
  </si>
  <si>
    <t>Hloubení rýh š.do 200 cm hor.3 do 100 m3,STROJNĚ</t>
  </si>
  <si>
    <t>132201219R00</t>
  </si>
  <si>
    <t>Přípl.za lepivost,hloubení rýh 200cm,hor.3,STROJNĚ</t>
  </si>
  <si>
    <t>139601102R00</t>
  </si>
  <si>
    <t>Ruční výkop jam, rýh a šachet v hornině tř. 3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</si>
  <si>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</si>
  <si>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</si>
  <si>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</si>
  <si>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</si>
  <si>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</si>
  <si>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162701105R00</t>
  </si>
  <si>
    <t>Vodorovné přemístění výkopku z hor.1-4 do 10000 m</t>
  </si>
  <si>
    <t>171201201R00</t>
  </si>
  <si>
    <t>Uložení sypaniny na skl.-sypanina na výšku přes 2m</t>
  </si>
  <si>
    <t>174101101R00</t>
  </si>
  <si>
    <t>Zásyp jam, rýh, šachet se zhutněním</t>
  </si>
  <si>
    <t>175101101RT2</t>
  </si>
  <si>
    <t>Obsyp potrubí bez prohození sypaniny, s dodáním štěrkopísku</t>
  </si>
  <si>
    <t>199901</t>
  </si>
  <si>
    <t>Zatravnění zahrady po zemních pracech</t>
  </si>
  <si>
    <t xml:space="preserve">m2 </t>
  </si>
  <si>
    <t>139711101R00</t>
  </si>
  <si>
    <t>Vykopávka v uzavřených prostorách v hor.1-4</t>
  </si>
  <si>
    <t>212753114R00</t>
  </si>
  <si>
    <t>Montáž ohebné dren. trubky do rýhy DN 100,bez lože</t>
  </si>
  <si>
    <t>m</t>
  </si>
  <si>
    <t>28611223.AR</t>
  </si>
  <si>
    <t>Trubka PVC drenážní flexibilní d 100 mm</t>
  </si>
  <si>
    <t>POL3_0</t>
  </si>
  <si>
    <t>451572111R00</t>
  </si>
  <si>
    <t>Lože pod potrubí z písku</t>
  </si>
  <si>
    <t>451573111R00</t>
  </si>
  <si>
    <t xml:space="preserve">Lože pod potrubí ze štěrkopísku </t>
  </si>
  <si>
    <t>572942112R00</t>
  </si>
  <si>
    <t>Vyspravení krytu po překopu lit.asfaltem, do 6 cm</t>
  </si>
  <si>
    <t>566901111R00</t>
  </si>
  <si>
    <t>Vyspravení podkladu po překopech štěrkopískem</t>
  </si>
  <si>
    <t>871313121R00</t>
  </si>
  <si>
    <t>Montáž trub z plastu, do DN 150</t>
  </si>
  <si>
    <t>871353121R00</t>
  </si>
  <si>
    <t>Montáž trub z plastu, do DN 200</t>
  </si>
  <si>
    <t>28611142.AR</t>
  </si>
  <si>
    <t>Trubka kanalizační KGEM SN 8 PVC d110</t>
  </si>
  <si>
    <t>28611147.AR</t>
  </si>
  <si>
    <t>Trubka kanalizační KGEM SN 8 PVC d125</t>
  </si>
  <si>
    <t>28611261.AR</t>
  </si>
  <si>
    <t>Trubka kanalizační KGEM SN 8 PVC d160</t>
  </si>
  <si>
    <t>28611264.AR</t>
  </si>
  <si>
    <t>Trubka kanalizační KGEM SN 8 PVC d200</t>
  </si>
  <si>
    <t>892561111R00</t>
  </si>
  <si>
    <t>Zkouška těsnosti kanalizace DN do 125, vodou</t>
  </si>
  <si>
    <t>892571111R00</t>
  </si>
  <si>
    <t>Zkouška těsnosti kanalizace DN do 200, vodou</t>
  </si>
  <si>
    <t>899119001</t>
  </si>
  <si>
    <t>Výstražná folie</t>
  </si>
  <si>
    <t>894410010RAB</t>
  </si>
  <si>
    <t>Šachta z betonových dílců prům 1m, vč. litinového, poklopu, výška šachty 1,7 m</t>
  </si>
  <si>
    <t>kus</t>
  </si>
  <si>
    <t>POL2_0</t>
  </si>
  <si>
    <t>894410010RAC</t>
  </si>
  <si>
    <t>Šachta z beton. dílců prům.1m, vš. litin.poklopu, výška šachty 2,0 m</t>
  </si>
  <si>
    <t>894431421RA0</t>
  </si>
  <si>
    <t>Šachta plast D 600 mm, hl.šach. 1,5 m, přímá, vč. plast.poklopu</t>
  </si>
  <si>
    <t>894999001</t>
  </si>
  <si>
    <t>Jímka na dešťovou vodu 5m3, samonosná, vč, poklopu, vstupu a osazení</t>
  </si>
  <si>
    <t>ks</t>
  </si>
  <si>
    <t>894999002</t>
  </si>
  <si>
    <t>Vsakovací systém-plastové boxy</t>
  </si>
  <si>
    <t>894999003</t>
  </si>
  <si>
    <t>Odvětrání vsakovacích boxů potrubí PVC 110</t>
  </si>
  <si>
    <t>289970111R00</t>
  </si>
  <si>
    <t>Geotextilie 300g/m2</t>
  </si>
  <si>
    <t>95001</t>
  </si>
  <si>
    <t>Identifikační štítky</t>
  </si>
  <si>
    <t>soub</t>
  </si>
  <si>
    <t>919735112R00</t>
  </si>
  <si>
    <t>Řezání stávajícího živičného krytu tl. 5 - 10 cm</t>
  </si>
  <si>
    <t>113107430R00</t>
  </si>
  <si>
    <t>Odstranění podkladu nad 50 m2,kam.těžené tl.30 cm</t>
  </si>
  <si>
    <t>113108306R00</t>
  </si>
  <si>
    <t>Odstranění asfaltové vrstvy pl.do 50 m2, tl. 6 cm</t>
  </si>
  <si>
    <t>130901123R00</t>
  </si>
  <si>
    <t>Bourání konstrukcí ze železobetonu ve vykopávkách</t>
  </si>
  <si>
    <t>979990112R00</t>
  </si>
  <si>
    <t xml:space="preserve">Poplatek za skládku suti-obal.kam.-asfalt </t>
  </si>
  <si>
    <t>t</t>
  </si>
  <si>
    <t>979990101R00</t>
  </si>
  <si>
    <t>Poplatek za sklád.suti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</si>
  <si>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</si>
  <si>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</si>
  <si>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</si>
  <si>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</si>
  <si>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</si>
  <si>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</si>
  <si>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998276101R00</t>
  </si>
  <si>
    <t>Přesun hmot, trubní vedení plastová, otevř. výkop</t>
  </si>
  <si>
    <t>721176223R00</t>
  </si>
  <si>
    <t>Potrubí KG svodné (ležaté) v zemi D 125 x 3,2 mm</t>
  </si>
  <si>
    <t>721176224R00</t>
  </si>
  <si>
    <t>Potrubí KG svodné (ležaté) v zemi D 160 x 4,0 mm</t>
  </si>
  <si>
    <t>721176114R00</t>
  </si>
  <si>
    <t>Potrubí HT odpadní svislé D 75 x 1,9 mm</t>
  </si>
  <si>
    <t>721176115R00</t>
  </si>
  <si>
    <t>Potrubí HT odpadní svislé D 110 x 2,7 mm</t>
  </si>
  <si>
    <t>721176101R00</t>
  </si>
  <si>
    <t>Potrubí HT připojovací D 32 x 1,8 mm</t>
  </si>
  <si>
    <t>721176103R00</t>
  </si>
  <si>
    <t>Potrubí HT připojovací D 50 x 1,8 mm</t>
  </si>
  <si>
    <t>722171213R00</t>
  </si>
  <si>
    <t>Potrubí z PE, D 32 x 3,0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</si>
  <si>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</si>
  <si>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</si>
  <si>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</si>
  <si>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</si>
  <si>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</si>
  <si>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</si>
  <si>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</si>
  <si>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</si>
  <si>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722181212RU1</t>
  </si>
  <si>
    <t>Izolace návleková Tubolit  tl 5mm , vnitřní průměr 32 mm</t>
  </si>
  <si>
    <t>722181212RW6</t>
  </si>
  <si>
    <t>Izolace návleková Tubolit tl. stěny 5 mm, vnitřní průměr 50 mm</t>
  </si>
  <si>
    <t>722181212RY5</t>
  </si>
  <si>
    <t>Izolace návleková Tubolit tl. stěny 5 mm, vnitřní průměr 75 mm</t>
  </si>
  <si>
    <t>722181214RY9</t>
  </si>
  <si>
    <t>Izolace návleková Tubolit tl. stěny 5 mm, vnitřní průměr 110 mm</t>
  </si>
  <si>
    <t>725860182RT1</t>
  </si>
  <si>
    <t>Sifon pračkový HL405, D 40/50 mm, podomítková uzávěrka s přípojem vody 1/2"</t>
  </si>
  <si>
    <t>721229001</t>
  </si>
  <si>
    <t>Podomítková uzávěrka pro odvod kondenzátu, HL 138</t>
  </si>
  <si>
    <t>721242111R00</t>
  </si>
  <si>
    <t>Lapač střešních splavenin PP HL660 D 110 mm</t>
  </si>
  <si>
    <t>721273150RT1</t>
  </si>
  <si>
    <t>Hlavice ventilační přivětrávací HL901</t>
  </si>
  <si>
    <t>721273200RT3</t>
  </si>
  <si>
    <t>Souprava ventilační střešní HL, souprava větrací hlavice PP HL810  D 110 mm</t>
  </si>
  <si>
    <t>721249001</t>
  </si>
  <si>
    <t>Čerpadlo kalové Drain TMW32/11</t>
  </si>
  <si>
    <t>721290111R00</t>
  </si>
  <si>
    <t>Zkouška těsnosti kanalizace vodou DN 125</t>
  </si>
  <si>
    <t>998721202R00</t>
  </si>
  <si>
    <t>Přesun hmot pro vnitřní kanalizaci, výšky do 12 m</t>
  </si>
  <si>
    <t>722130235R00</t>
  </si>
  <si>
    <t>Potrubí z trub.závit.pozink.svařovan. 11343,DN 40</t>
  </si>
  <si>
    <t>722172731R00</t>
  </si>
  <si>
    <t>Potrubí z PPR D 20, PN 20</t>
  </si>
  <si>
    <t>722172732R00</t>
  </si>
  <si>
    <t>Potrubí z PPR , D 25, PN 20</t>
  </si>
  <si>
    <t>722172733R00</t>
  </si>
  <si>
    <t>Potrubí z PPR  D 32, PN 20</t>
  </si>
  <si>
    <t>722172714R00</t>
  </si>
  <si>
    <t>Potrubí z PPR  D 40, PN 20</t>
  </si>
  <si>
    <t>722172715R00</t>
  </si>
  <si>
    <t>Potrubí z PPR  D 50, PN 20</t>
  </si>
  <si>
    <t>722181212RT7</t>
  </si>
  <si>
    <t>Izolace návleková Tubolit tl. stěny 9 mm, vnitřní průměr 22 mm</t>
  </si>
  <si>
    <t>722181212RT8</t>
  </si>
  <si>
    <t>Izolace návleková Tubolit tl. stěny 9 mm, vnitřní průměr 25 mm</t>
  </si>
  <si>
    <t>722181213RU1</t>
  </si>
  <si>
    <t>Izolace návleková Tubolit tl. stěny 13 mm, vnitřní průměr 32 mm</t>
  </si>
  <si>
    <t>722181213RV9</t>
  </si>
  <si>
    <t>Izolace návleková Tubolit tl. stěny 13 mm, vnitřní průměr 40 mm</t>
  </si>
  <si>
    <t>722181213RW6</t>
  </si>
  <si>
    <t>Izolace návleková Tubolit tl. stěny 13 mm, vnitřní průměr 50 mm</t>
  </si>
  <si>
    <t>722181215RT6</t>
  </si>
  <si>
    <t>Izolace návleková  Tubolit tl. stěny 30 mm, vnitřní průměr 20 mm</t>
  </si>
  <si>
    <t>722181215RT9</t>
  </si>
  <si>
    <t>Izolace návleková  Tubolit tl. stěny 30 mm, vnitřní průměr 25 mm</t>
  </si>
  <si>
    <t>722181215RU2</t>
  </si>
  <si>
    <t>Izolace návleková  Tubolit tl. stěny 30 mm, vnitřní průměr 32 mm</t>
  </si>
  <si>
    <t>722181215RV9</t>
  </si>
  <si>
    <t>Izolace návleková  Tubolit tl. stěny 50 mm, vnitřní průměr 40 mm</t>
  </si>
  <si>
    <t>722181215RW6</t>
  </si>
  <si>
    <t>Izolace návleková  Tubolit  tl. stěny 30 mm, vnitřní průměr 50 mm</t>
  </si>
  <si>
    <t>722190401R00</t>
  </si>
  <si>
    <t>Vyvedení a upevnění výpustek DN 15</t>
  </si>
  <si>
    <t>722190223R00</t>
  </si>
  <si>
    <t>Přípojky vodovodní pro pevné připojení DN 25, na systém zdroje TV</t>
  </si>
  <si>
    <t>soubor</t>
  </si>
  <si>
    <t>722235111R00</t>
  </si>
  <si>
    <t>Kohout vod.kul.,vnitř.-vnitř. DN 15</t>
  </si>
  <si>
    <t>722235112R00</t>
  </si>
  <si>
    <t>Kohout vod.kul.,vnitř.-vnitř.z DN 20</t>
  </si>
  <si>
    <t>722235113R00</t>
  </si>
  <si>
    <t>Kohout vod.kul.,vnitř.-vnitř.z DN 25</t>
  </si>
  <si>
    <t>722235115R00</t>
  </si>
  <si>
    <t>Kohout vod.kul.,vnitř.-vnitř.z.DN 40</t>
  </si>
  <si>
    <t>722235142R00</t>
  </si>
  <si>
    <t>Kohout vod.kul.s odvodn.vnitř.-vnitř.z. DN 20</t>
  </si>
  <si>
    <t>722235145R00</t>
  </si>
  <si>
    <t>Kohout vod.kul.s odvodn.vnitř.-vnitř.z.  DN 40</t>
  </si>
  <si>
    <t>722239001</t>
  </si>
  <si>
    <t>Výtokový ventil se šroubením na hadici DN 15 , nezámrzný Kemper</t>
  </si>
  <si>
    <t>722235642R00</t>
  </si>
  <si>
    <t>Klapka vod.zpětná vodorovná EA DN 20</t>
  </si>
  <si>
    <t>722235645R00</t>
  </si>
  <si>
    <t>Klapka vod.zpětná vodorovná DN 40</t>
  </si>
  <si>
    <t>722235522R00</t>
  </si>
  <si>
    <t>Filtr,vod.vnitřní-vnitřní z. DN 20</t>
  </si>
  <si>
    <t>722231165R00</t>
  </si>
  <si>
    <t>Ventil vod.pojistný pružinový P10-237-616, G 6/4</t>
  </si>
  <si>
    <t>722249001</t>
  </si>
  <si>
    <t>Cirkulační čerpadlo</t>
  </si>
  <si>
    <t>725980122R00</t>
  </si>
  <si>
    <t>Dvířka z plastu, 200 x 300 mm</t>
  </si>
  <si>
    <t>722254201RT3</t>
  </si>
  <si>
    <t>Hydrantový systém, box s plnými dveřmi, průměr 25/30, stálotvará hadice</t>
  </si>
  <si>
    <t>722264324R00</t>
  </si>
  <si>
    <t>Vodoměr podružný Qn3 4</t>
  </si>
  <si>
    <t>722269001</t>
  </si>
  <si>
    <t>Vodoměrná sestava DN 50</t>
  </si>
  <si>
    <t>kpl</t>
  </si>
  <si>
    <t>722290226R00</t>
  </si>
  <si>
    <t>Zkouška tlaku potrubí závitového DN 50</t>
  </si>
  <si>
    <t>722290234R00</t>
  </si>
  <si>
    <t>Proplach a dezinfekce vodovod.potrubí DN 80</t>
  </si>
  <si>
    <t>998722202R00</t>
  </si>
  <si>
    <t>Přesun hmot pro vnitřní vodovod, výšky do 12 m</t>
  </si>
  <si>
    <t>725014131RT1</t>
  </si>
  <si>
    <t>Klozet závěsný+ sedátko, bílý, včetně sedátka v bílé barvě -WC</t>
  </si>
  <si>
    <t>725013125R00</t>
  </si>
  <si>
    <t>Kloz.kombi  ZTP,nádrž s arm.odpad vodor,bílý, WC INV</t>
  </si>
  <si>
    <t>725013138RT1</t>
  </si>
  <si>
    <t>Klozet kombi ,nádrž s armat.odpad svislý,bílý, včetně sedátka v bílé barvě  WCKOMBI</t>
  </si>
  <si>
    <t>725016125R00</t>
  </si>
  <si>
    <t>Urinál odsávací, ovládání autom, bílý, vč. napáj, zdroje P</t>
  </si>
  <si>
    <t>725017122R00</t>
  </si>
  <si>
    <t>Umyvadlo na šrouby s hranatým tvarem 55 x 42 cm,  bílé U1</t>
  </si>
  <si>
    <t>Umyvadlo na šrouby s hranatým tvarem 55 x 42 cm,,  hl.195mm, bílé S-U</t>
  </si>
  <si>
    <t>725017124R00</t>
  </si>
  <si>
    <t>Umyvadlo na šrouby s hranatý tvarem 65 x 48,5cm  , bílé, U2</t>
  </si>
  <si>
    <t>725019001</t>
  </si>
  <si>
    <t>Dvojumyvadlo z litého mramoru 1600x500x130mm, vč. konzolí, bílé U3</t>
  </si>
  <si>
    <t>725017321R00</t>
  </si>
  <si>
    <t>Umývátko na šrouby hranatý tvar 45 x 34 cm, bílé</t>
  </si>
  <si>
    <t>725017153R00</t>
  </si>
  <si>
    <t>Umyvadlo invalidní  64 x 55 cm, bílé</t>
  </si>
  <si>
    <t>725017173R00</t>
  </si>
  <si>
    <t>Skříňka vč. umyvadla, 65x44,1x62,2 cm, bílá,  U-D</t>
  </si>
  <si>
    <t>725249001</t>
  </si>
  <si>
    <t>Sprchová vanička 800x1000mm litý mramor,vč.skleněn, zástěny a sifonu, SK1</t>
  </si>
  <si>
    <t>725249002</t>
  </si>
  <si>
    <t>Sprchová vanička 900x1200mm litý mramor,vč.skleněn, zástěny a sifonu, SK2</t>
  </si>
  <si>
    <t>725249003</t>
  </si>
  <si>
    <t>Sprchový žlab nerez HL500WF.0/80</t>
  </si>
  <si>
    <t>725319101R00</t>
  </si>
  <si>
    <t>Dřez nerez lesk s okap.plochou vel. 860x435x150, vč. sifonu</t>
  </si>
  <si>
    <t>725319102</t>
  </si>
  <si>
    <t>Dřez nerez mat  vel. 480x480x155, vč. sifonu</t>
  </si>
  <si>
    <t>725019103R00</t>
  </si>
  <si>
    <t>Výlevka závěsná keramická  510x435x407mm, plast.mřížka, sifon</t>
  </si>
  <si>
    <t>725810402R00</t>
  </si>
  <si>
    <t>Ventil rohový bez přípoj. trubičky G 1/2</t>
  </si>
  <si>
    <t>725823121RT1</t>
  </si>
  <si>
    <t>Baterie umyvadlová stoján. ruční, vč. otvír.odpadu, standardní</t>
  </si>
  <si>
    <t>725829201RT1</t>
  </si>
  <si>
    <t>Montáž baterie umyv.a dřezové nástěnné chromové, včetně dodávky pákové baterie</t>
  </si>
  <si>
    <t>725829202RT1</t>
  </si>
  <si>
    <t>Montáž baterie umyv.a dřezové nástěnné chromové, včetně dodávky pákové baterie s delším raménkem</t>
  </si>
  <si>
    <t>998725202R00</t>
  </si>
  <si>
    <t>Přesun hmot pro zařizovací předměty, výšky do 12 m</t>
  </si>
  <si>
    <t>726212122R00</t>
  </si>
  <si>
    <t>Modul-BASIC WC SYSTEM, pro závěsné WC</t>
  </si>
  <si>
    <t>726211161R00</t>
  </si>
  <si>
    <t>Modul Kombifix- výlevka</t>
  </si>
  <si>
    <t>998726221R00</t>
  </si>
  <si>
    <t>Přesun hmot pro předstěnové systémy, výšky do 6 m</t>
  </si>
  <si>
    <t>72701</t>
  </si>
  <si>
    <t>Stavební přípomoce</t>
  </si>
  <si>
    <t>005121021R</t>
  </si>
  <si>
    <t xml:space="preserve">Zařízení staveniště </t>
  </si>
  <si>
    <t>Soubor</t>
  </si>
  <si>
    <t>004111020R</t>
  </si>
  <si>
    <t>Dokumentace skutečného provedení</t>
  </si>
  <si>
    <t>005122010R</t>
  </si>
  <si>
    <t>Součinnost se správci sítí</t>
  </si>
  <si>
    <t/>
  </si>
  <si>
    <t>END</t>
  </si>
  <si>
    <t>POPUZIV</t>
  </si>
  <si>
    <t>SUM</t>
  </si>
  <si>
    <t>VV</t>
  </si>
  <si>
    <t>3</t>
  </si>
  <si>
    <t>VL:</t>
  </si>
  <si>
    <t>D2:</t>
  </si>
  <si>
    <t>18</t>
  </si>
  <si>
    <t>D1:</t>
  </si>
  <si>
    <t>U-inv:</t>
  </si>
  <si>
    <t>14</t>
  </si>
  <si>
    <t>U-D:</t>
  </si>
  <si>
    <t>U-M:</t>
  </si>
  <si>
    <t>U3:</t>
  </si>
  <si>
    <t>U2:</t>
  </si>
  <si>
    <t>S-U:</t>
  </si>
  <si>
    <t>U1:</t>
  </si>
  <si>
    <t>(18+3+3)*2</t>
  </si>
  <si>
    <t>(4+4+2+2+2+14+1)*2</t>
  </si>
  <si>
    <t>(1+14+2)*2</t>
  </si>
  <si>
    <t>1+2+2</t>
  </si>
  <si>
    <t>32,4+520,2+353,0+184,8+147,0+58,2</t>
  </si>
  <si>
    <t>14+14</t>
  </si>
  <si>
    <t>18+3+3</t>
  </si>
  <si>
    <t>4+4+2+1+2+14+1</t>
  </si>
  <si>
    <t>1+14+2</t>
  </si>
  <si>
    <t>28+1+2+2</t>
  </si>
  <si>
    <t>8,4</t>
  </si>
  <si>
    <t>stoupací:</t>
  </si>
  <si>
    <t>15,6</t>
  </si>
  <si>
    <t>TV a cirkulace páteřní:</t>
  </si>
  <si>
    <t>3,6</t>
  </si>
  <si>
    <t>79,8</t>
  </si>
  <si>
    <t>izolace TV a cirkulace páteřní:</t>
  </si>
  <si>
    <t>91,2</t>
  </si>
  <si>
    <t>páteřní:</t>
  </si>
  <si>
    <t>TV a cirkulace:</t>
  </si>
  <si>
    <t>TV a cirkulace stoupací:</t>
  </si>
  <si>
    <t>39</t>
  </si>
  <si>
    <t>169,2</t>
  </si>
  <si>
    <t>;:8,4</t>
  </si>
  <si>
    <t>SV stoupací:</t>
  </si>
  <si>
    <t>25,8</t>
  </si>
  <si>
    <t>SV páteřní:</t>
  </si>
  <si>
    <t>60</t>
  </si>
  <si>
    <t>6</t>
  </si>
  <si>
    <t>TV a cirkulace připojovací:</t>
  </si>
  <si>
    <t>SV připojovací:</t>
  </si>
  <si>
    <t>81,6</t>
  </si>
  <si>
    <t>133</t>
  </si>
  <si>
    <t>154</t>
  </si>
  <si>
    <t>18,6</t>
  </si>
  <si>
    <t>SV páteřní rozvody:</t>
  </si>
  <si>
    <t>160</t>
  </si>
  <si>
    <t>185</t>
  </si>
  <si>
    <t>2,4</t>
  </si>
  <si>
    <t>SV- páteřní:</t>
  </si>
  <si>
    <t>páteřní rozvod:</t>
  </si>
  <si>
    <t>teplá voda:</t>
  </si>
  <si>
    <t>studená voda:</t>
  </si>
  <si>
    <t>stoupací potrubí:</t>
  </si>
  <si>
    <t>páteřní rozvody:</t>
  </si>
  <si>
    <t>teolá voda a cirkulace:</t>
  </si>
  <si>
    <t>připojovací potrubí:</t>
  </si>
  <si>
    <t>teplá voda a cirkulace:</t>
  </si>
  <si>
    <t>připojovací rozvody:</t>
  </si>
  <si>
    <t>připojovací:</t>
  </si>
  <si>
    <t>stoupací rozvody:</t>
  </si>
  <si>
    <t>5,0</t>
  </si>
  <si>
    <t>21,6+379,9+17,9+92,5</t>
  </si>
  <si>
    <t>66,30+23,8</t>
  </si>
  <si>
    <t>28+1+2+3</t>
  </si>
  <si>
    <t>18+2</t>
  </si>
  <si>
    <t>2+1+14+2</t>
  </si>
  <si>
    <t>6,326+32,680</t>
  </si>
  <si>
    <t>97,256+0,012+105,883</t>
  </si>
  <si>
    <t>11,029*9</t>
  </si>
  <si>
    <t>11,029-1,32</t>
  </si>
  <si>
    <t>2*3,14*0,5*0,15*2,0</t>
  </si>
  <si>
    <t>3,14*0,5*0,15*2</t>
  </si>
  <si>
    <t>splašková kanal.přípojka-šachta:</t>
  </si>
  <si>
    <t>10,0*2</t>
  </si>
  <si>
    <t>splašková kanal.přípojka:</t>
  </si>
  <si>
    <t>58</t>
  </si>
  <si>
    <t>štěrková vsakovací rýha:</t>
  </si>
  <si>
    <t>510</t>
  </si>
  <si>
    <t>vsakovací objekt:</t>
  </si>
  <si>
    <t>areálová dešťová kanalizace:</t>
  </si>
  <si>
    <t>21</t>
  </si>
  <si>
    <t>22+45+68+12</t>
  </si>
  <si>
    <t>68+12</t>
  </si>
  <si>
    <t>22+45</t>
  </si>
  <si>
    <t>12,0*1,015</t>
  </si>
  <si>
    <t>(68,0+21)*1,015</t>
  </si>
  <si>
    <t>45,0*1,015</t>
  </si>
  <si>
    <t>22,0*1,015</t>
  </si>
  <si>
    <t>12</t>
  </si>
  <si>
    <t>KG d 200 SN8:</t>
  </si>
  <si>
    <t>68</t>
  </si>
  <si>
    <t>KG d 160 SN8:</t>
  </si>
  <si>
    <t>45</t>
  </si>
  <si>
    <t>KG d 125 d SN8:</t>
  </si>
  <si>
    <t>22</t>
  </si>
  <si>
    <t>KG d110 SN8:</t>
  </si>
  <si>
    <t>10,0*0,3</t>
  </si>
  <si>
    <t>10</t>
  </si>
  <si>
    <t>jímka na dešťovou vodu:</t>
  </si>
  <si>
    <t>35</t>
  </si>
  <si>
    <t>13</t>
  </si>
  <si>
    <t>23,0*1,05</t>
  </si>
  <si>
    <t>potrubí pod podlahou:</t>
  </si>
  <si>
    <t>50</t>
  </si>
  <si>
    <t>544</t>
  </si>
  <si>
    <t>7</t>
  </si>
  <si>
    <t>12,0</t>
  </si>
  <si>
    <t>38</t>
  </si>
  <si>
    <t>72</t>
  </si>
  <si>
    <t>590</t>
  </si>
  <si>
    <t>9</t>
  </si>
  <si>
    <t>47</t>
  </si>
  <si>
    <t>17</t>
  </si>
  <si>
    <t>342</t>
  </si>
  <si>
    <t>72,0</t>
  </si>
  <si>
    <t>splašková kanalizační přípojka:</t>
  </si>
  <si>
    <t>242,0</t>
  </si>
  <si>
    <t>46</t>
  </si>
  <si>
    <t>37</t>
  </si>
  <si>
    <t>17,0</t>
  </si>
  <si>
    <t>štěrková a vsakovací rýha:</t>
  </si>
  <si>
    <t>82</t>
  </si>
  <si>
    <t>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</si>
</sst>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5" borderId="37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0" fillId="5" borderId="10" xfId="0" applyFill="1" applyBorder="1" applyAlignment="1" applyProtection="1">
      <alignment vertical="top" wrapText="1"/>
      <protection locked="0"/>
    </xf>
    <xf numFmtId="0" fontId="0" fillId="5" borderId="34" xfId="0" applyFill="1" applyBorder="1" applyAlignment="1" applyProtection="1">
      <alignment vertical="top" wrapText="1"/>
      <protection locked="0"/>
    </xf>
    <xf numFmtId="0" fontId="0" fillId="5" borderId="0" xfId="0" applyFill="1" applyAlignment="1" applyProtection="1">
      <alignment vertical="top" wrapTex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0" fontId="0" fillId="5" borderId="54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horizontal="left" vertical="top" wrapText="1"/>
      <protection locked="0"/>
    </xf>
    <xf numFmtId="0" fontId="0" fillId="5" borderId="3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4" fontId="8" fillId="3" borderId="53" xfId="0" applyNumberFormat="1" applyFont="1" applyFill="1" applyBorder="1" applyAlignment="1">
      <alignment vertical="top"/>
    </xf>
    <xf numFmtId="0" fontId="8" fillId="3" borderId="42" xfId="0" applyFont="1" applyFill="1" applyBorder="1" applyAlignment="1">
      <alignment vertical="top"/>
    </xf>
    <xf numFmtId="49" fontId="8" fillId="3" borderId="42" xfId="0" applyNumberFormat="1" applyFont="1" applyFill="1" applyBorder="1" applyAlignment="1">
      <alignment horizontal="left" vertical="top" wrapText="1"/>
    </xf>
    <xf numFmtId="49" fontId="8" fillId="3" borderId="42" xfId="0" applyNumberFormat="1" applyFont="1" applyFill="1" applyBorder="1" applyAlignment="1">
      <alignment vertical="top"/>
    </xf>
    <xf numFmtId="0" fontId="8" fillId="3" borderId="52" xfId="0" applyFont="1" applyFill="1" applyBorder="1" applyAlignment="1">
      <alignment vertical="top"/>
    </xf>
    <xf numFmtId="4" fontId="16" fillId="5" borderId="38" xfId="0" applyNumberFormat="1" applyFont="1" applyFill="1" applyBorder="1" applyAlignment="1" applyProtection="1">
      <alignment vertical="top" shrinkToFit="1"/>
      <protection locked="0"/>
    </xf>
    <xf numFmtId="0" fontId="16" fillId="0" borderId="38" xfId="0" applyFont="1" applyBorder="1" applyAlignment="1">
      <alignment horizontal="left" vertical="top" wrapText="1"/>
    </xf>
    <xf numFmtId="4" fontId="16" fillId="5" borderId="33" xfId="0" applyNumberFormat="1" applyFont="1" applyFill="1" applyBorder="1" applyAlignment="1" applyProtection="1">
      <alignment vertical="top" shrinkToFit="1"/>
      <protection locked="0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164" fontId="17" fillId="0" borderId="33" xfId="0" applyNumberFormat="1" applyFont="1" applyBorder="1" applyAlignment="1">
      <alignment vertical="top" wrapText="1" shrinkToFit="1"/>
    </xf>
    <xf numFmtId="0" fontId="17" fillId="0" borderId="34" xfId="0" applyFont="1" applyBorder="1" applyAlignment="1">
      <alignment vertical="top" wrapText="1" shrinkToFit="1"/>
    </xf>
    <xf numFmtId="0" fontId="17" fillId="0" borderId="33" xfId="0" quotePrefix="1" applyFont="1" applyBorder="1" applyAlignment="1">
      <alignment horizontal="left" vertical="top" wrapText="1"/>
    </xf>
    <xf numFmtId="0" fontId="0" fillId="3" borderId="55" xfId="0" applyFill="1" applyBorder="1" applyAlignment="1">
      <alignment vertical="top"/>
    </xf>
    <xf numFmtId="0" fontId="0" fillId="3" borderId="56" xfId="0" applyFill="1" applyBorder="1" applyAlignment="1">
      <alignment vertical="top"/>
    </xf>
    <xf numFmtId="4" fontId="0" fillId="3" borderId="55" xfId="0" applyNumberFormat="1" applyFill="1" applyBorder="1" applyAlignment="1">
      <alignment vertical="top"/>
    </xf>
    <xf numFmtId="164" fontId="0" fillId="3" borderId="55" xfId="0" applyNumberFormat="1" applyFill="1" applyBorder="1" applyAlignment="1">
      <alignment vertical="top"/>
    </xf>
    <xf numFmtId="0" fontId="0" fillId="3" borderId="57" xfId="0" applyFill="1" applyBorder="1" applyAlignment="1">
      <alignment vertical="top"/>
    </xf>
    <xf numFmtId="49" fontId="0" fillId="3" borderId="55" xfId="0" applyNumberFormat="1" applyFill="1" applyBorder="1" applyAlignment="1">
      <alignment vertical="top"/>
    </xf>
    <xf numFmtId="49" fontId="0" fillId="3" borderId="56" xfId="0" applyNumberFormat="1" applyFill="1" applyBorder="1" applyAlignment="1">
      <alignment vertical="top"/>
    </xf>
    <xf numFmtId="0" fontId="0" fillId="3" borderId="58" xfId="0" applyFill="1" applyBorder="1" applyAlignment="1">
      <alignment wrapText="1"/>
    </xf>
    <xf numFmtId="0" fontId="0" fillId="3" borderId="59" xfId="0" applyFill="1" applyBorder="1" applyAlignment="1">
      <alignment wrapText="1"/>
    </xf>
    <xf numFmtId="0" fontId="0" fillId="3" borderId="60" xfId="0" applyFill="1" applyBorder="1"/>
    <xf numFmtId="0" fontId="0" fillId="3" borderId="51" xfId="0" applyFill="1" applyBorder="1"/>
    <xf numFmtId="49" fontId="0" fillId="3" borderId="51" xfId="0" applyNumberFormat="1" applyFill="1" applyBorder="1"/>
    <xf numFmtId="0" fontId="0" fillId="3" borderId="61" xfId="0" applyFill="1" applyBorder="1"/>
    <xf numFmtId="0" fontId="0" fillId="3" borderId="62" xfId="0" applyFill="1" applyBorder="1"/>
    <xf numFmtId="49" fontId="0" fillId="3" borderId="62" xfId="0" applyNumberFormat="1" applyFill="1" applyBorder="1"/>
    <xf numFmtId="0" fontId="0" fillId="3" borderId="63" xfId="0" applyFill="1" applyBorder="1"/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49" fontId="0" fillId="0" borderId="65" xfId="0" applyNumberFormat="1" applyBorder="1" applyAlignment="1">
      <alignment vertical="center"/>
    </xf>
    <xf numFmtId="49" fontId="0" fillId="0" borderId="65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68" xfId="0" applyBorder="1" applyAlignment="1">
      <alignment vertical="center"/>
    </xf>
    <xf numFmtId="49" fontId="0" fillId="0" borderId="68" xfId="0" applyNumberFormat="1" applyBorder="1" applyAlignment="1">
      <alignment vertical="center"/>
    </xf>
    <xf numFmtId="49" fontId="0" fillId="0" borderId="68" xfId="0" applyNumberFormat="1" applyBorder="1" applyAlignment="1">
      <alignment vertical="center"/>
    </xf>
    <xf numFmtId="0" fontId="0" fillId="0" borderId="69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blonaStavb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0" t="s">
        <v>39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0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5">
      <c r="A2" s="4"/>
      <c r="B2" s="81" t="s">
        <v>40</v>
      </c>
      <c r="C2" s="82"/>
      <c r="D2" s="207" t="s">
        <v>46</v>
      </c>
      <c r="E2" s="208"/>
      <c r="F2" s="208"/>
      <c r="G2" s="208"/>
      <c r="H2" s="208"/>
      <c r="I2" s="208"/>
      <c r="J2" s="209"/>
      <c r="O2" s="2"/>
    </row>
    <row r="3" spans="1:15" ht="23.25" customHeight="1" x14ac:dyDescent="0.25">
      <c r="A3" s="4"/>
      <c r="B3" s="83" t="s">
        <v>45</v>
      </c>
      <c r="C3" s="84"/>
      <c r="D3" s="235" t="s">
        <v>43</v>
      </c>
      <c r="E3" s="236"/>
      <c r="F3" s="236"/>
      <c r="G3" s="236"/>
      <c r="H3" s="236"/>
      <c r="I3" s="236"/>
      <c r="J3" s="237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4" t="s">
        <v>47</v>
      </c>
      <c r="E11" s="214"/>
      <c r="F11" s="214"/>
      <c r="G11" s="214"/>
      <c r="H11" s="28" t="s">
        <v>33</v>
      </c>
      <c r="I11" s="91" t="s">
        <v>51</v>
      </c>
      <c r="J11" s="11"/>
    </row>
    <row r="12" spans="1:15" ht="15.75" customHeight="1" x14ac:dyDescent="0.25">
      <c r="A12" s="4"/>
      <c r="B12" s="41"/>
      <c r="C12" s="26"/>
      <c r="D12" s="233" t="s">
        <v>48</v>
      </c>
      <c r="E12" s="233"/>
      <c r="F12" s="233"/>
      <c r="G12" s="233"/>
      <c r="H12" s="28" t="s">
        <v>34</v>
      </c>
      <c r="I12" s="91"/>
      <c r="J12" s="11"/>
    </row>
    <row r="13" spans="1:15" ht="15.75" customHeight="1" x14ac:dyDescent="0.25">
      <c r="A13" s="4"/>
      <c r="B13" s="42"/>
      <c r="C13" s="92" t="s">
        <v>50</v>
      </c>
      <c r="D13" s="234" t="s">
        <v>49</v>
      </c>
      <c r="E13" s="234"/>
      <c r="F13" s="234"/>
      <c r="G13" s="234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3"/>
      <c r="F15" s="213"/>
      <c r="G15" s="231"/>
      <c r="H15" s="231"/>
      <c r="I15" s="231" t="s">
        <v>28</v>
      </c>
      <c r="J15" s="232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10"/>
      <c r="F16" s="211"/>
      <c r="G16" s="210"/>
      <c r="H16" s="211"/>
      <c r="I16" s="210">
        <v>3531832.59</v>
      </c>
      <c r="J16" s="212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10"/>
      <c r="F17" s="211"/>
      <c r="G17" s="210"/>
      <c r="H17" s="211"/>
      <c r="I17" s="210">
        <v>2479483.88</v>
      </c>
      <c r="J17" s="212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10"/>
      <c r="F18" s="211"/>
      <c r="G18" s="210"/>
      <c r="H18" s="211"/>
      <c r="I18" s="210">
        <v>0</v>
      </c>
      <c r="J18" s="212"/>
    </row>
    <row r="19" spans="1:10" ht="23.25" customHeight="1" x14ac:dyDescent="0.25">
      <c r="A19" s="139" t="s">
        <v>83</v>
      </c>
      <c r="B19" s="140" t="s">
        <v>26</v>
      </c>
      <c r="C19" s="58"/>
      <c r="D19" s="59"/>
      <c r="E19" s="210"/>
      <c r="F19" s="211"/>
      <c r="G19" s="210"/>
      <c r="H19" s="211"/>
      <c r="I19" s="210">
        <v>181680</v>
      </c>
      <c r="J19" s="212"/>
    </row>
    <row r="20" spans="1:10" ht="23.25" customHeight="1" x14ac:dyDescent="0.25">
      <c r="A20" s="139" t="s">
        <v>84</v>
      </c>
      <c r="B20" s="140" t="s">
        <v>27</v>
      </c>
      <c r="C20" s="58"/>
      <c r="D20" s="59"/>
      <c r="E20" s="210"/>
      <c r="F20" s="211"/>
      <c r="G20" s="210"/>
      <c r="H20" s="211"/>
      <c r="I20" s="210">
        <v>0</v>
      </c>
      <c r="J20" s="212"/>
    </row>
    <row r="21" spans="1:10" ht="23.25" customHeight="1" x14ac:dyDescent="0.25">
      <c r="A21" s="4"/>
      <c r="B21" s="74" t="s">
        <v>28</v>
      </c>
      <c r="C21" s="75"/>
      <c r="D21" s="76"/>
      <c r="E21" s="220"/>
      <c r="F21" s="229"/>
      <c r="G21" s="220"/>
      <c r="H21" s="229"/>
      <c r="I21" s="220">
        <f>SUM(I16:J20)</f>
        <v>6192996.4699999997</v>
      </c>
      <c r="J21" s="221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8">
        <v>0</v>
      </c>
      <c r="H23" s="219"/>
      <c r="I23" s="219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6">
        <v>0</v>
      </c>
      <c r="H24" s="217"/>
      <c r="I24" s="217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8">
        <v>6192996.4699999997</v>
      </c>
      <c r="H25" s="219"/>
      <c r="I25" s="219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5">
        <v>1300529</v>
      </c>
      <c r="H26" s="226"/>
      <c r="I26" s="22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7">
        <v>-0.47000000253319701</v>
      </c>
      <c r="H27" s="227"/>
      <c r="I27" s="227"/>
      <c r="J27" s="63" t="str">
        <f t="shared" si="0"/>
        <v>CZK</v>
      </c>
    </row>
    <row r="28" spans="1:10" ht="27.75" hidden="1" customHeight="1" thickBot="1" x14ac:dyDescent="0.3">
      <c r="A28" s="4"/>
      <c r="B28" s="112" t="s">
        <v>22</v>
      </c>
      <c r="C28" s="113"/>
      <c r="D28" s="113"/>
      <c r="E28" s="114"/>
      <c r="F28" s="115"/>
      <c r="G28" s="228">
        <v>6192996.4699999997</v>
      </c>
      <c r="H28" s="230"/>
      <c r="I28" s="230"/>
      <c r="J28" s="116" t="str">
        <f t="shared" si="0"/>
        <v>CZK</v>
      </c>
    </row>
    <row r="29" spans="1:10" ht="27.75" customHeight="1" thickBot="1" x14ac:dyDescent="0.3">
      <c r="A29" s="4"/>
      <c r="B29" s="112" t="s">
        <v>35</v>
      </c>
      <c r="C29" s="117"/>
      <c r="D29" s="117"/>
      <c r="E29" s="117"/>
      <c r="F29" s="117"/>
      <c r="G29" s="228">
        <v>7493525</v>
      </c>
      <c r="H29" s="228"/>
      <c r="I29" s="228"/>
      <c r="J29" s="118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15" t="s">
        <v>2</v>
      </c>
      <c r="E35" s="21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5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5">
      <c r="A39" s="96">
        <v>1</v>
      </c>
      <c r="B39" s="102" t="s">
        <v>52</v>
      </c>
      <c r="C39" s="198" t="s">
        <v>46</v>
      </c>
      <c r="D39" s="199"/>
      <c r="E39" s="199"/>
      <c r="F39" s="107">
        <v>0</v>
      </c>
      <c r="G39" s="108">
        <v>6192996.4699999997</v>
      </c>
      <c r="H39" s="109">
        <v>1300529</v>
      </c>
      <c r="I39" s="109">
        <v>7493525.4699999997</v>
      </c>
      <c r="J39" s="103">
        <f>IF(_xlfn.SINGLE(CenaCelkemVypocet)=0,"",I39/_xlfn.SINGLE(CenaCelkemVypocet)*100)</f>
        <v>100</v>
      </c>
    </row>
    <row r="40" spans="1:10" ht="25.5" hidden="1" customHeight="1" x14ac:dyDescent="0.25">
      <c r="A40" s="96"/>
      <c r="B40" s="200" t="s">
        <v>53</v>
      </c>
      <c r="C40" s="201"/>
      <c r="D40" s="201"/>
      <c r="E40" s="202"/>
      <c r="F40" s="110">
        <f>SUMIF(A39:A39,"=1",F39:F39)</f>
        <v>0</v>
      </c>
      <c r="G40" s="111">
        <f>SUMIF(A39:A39,"=1",G39:G39)</f>
        <v>6192996.4699999997</v>
      </c>
      <c r="H40" s="111">
        <f>SUMIF(A39:A39,"=1",H39:H39)</f>
        <v>1300529</v>
      </c>
      <c r="I40" s="111">
        <f>SUMIF(A39:A39,"=1",I39:I39)</f>
        <v>7493525.4699999997</v>
      </c>
      <c r="J40" s="97">
        <f>SUMIF(A39:A39,"=1",J39:J39)</f>
        <v>100</v>
      </c>
    </row>
    <row r="44" spans="1:10" ht="15.6" x14ac:dyDescent="0.3">
      <c r="B44" s="119" t="s">
        <v>55</v>
      </c>
    </row>
    <row r="46" spans="1:10" ht="25.5" customHeight="1" x14ac:dyDescent="0.25">
      <c r="A46" s="120"/>
      <c r="B46" s="124" t="s">
        <v>16</v>
      </c>
      <c r="C46" s="124" t="s">
        <v>5</v>
      </c>
      <c r="D46" s="125"/>
      <c r="E46" s="125"/>
      <c r="F46" s="128" t="s">
        <v>56</v>
      </c>
      <c r="G46" s="128"/>
      <c r="H46" s="128"/>
      <c r="I46" s="203" t="s">
        <v>28</v>
      </c>
      <c r="J46" s="203"/>
    </row>
    <row r="47" spans="1:10" ht="25.5" customHeight="1" x14ac:dyDescent="0.25">
      <c r="A47" s="121"/>
      <c r="B47" s="129" t="s">
        <v>57</v>
      </c>
      <c r="C47" s="205" t="s">
        <v>58</v>
      </c>
      <c r="D47" s="206"/>
      <c r="E47" s="206"/>
      <c r="F47" s="131" t="s">
        <v>23</v>
      </c>
      <c r="G47" s="132"/>
      <c r="H47" s="132"/>
      <c r="I47" s="204">
        <v>706920.6</v>
      </c>
      <c r="J47" s="204"/>
    </row>
    <row r="48" spans="1:10" ht="25.5" customHeight="1" x14ac:dyDescent="0.25">
      <c r="A48" s="121"/>
      <c r="B48" s="123" t="s">
        <v>59</v>
      </c>
      <c r="C48" s="193" t="s">
        <v>60</v>
      </c>
      <c r="D48" s="194"/>
      <c r="E48" s="194"/>
      <c r="F48" s="133" t="s">
        <v>23</v>
      </c>
      <c r="G48" s="134"/>
      <c r="H48" s="134"/>
      <c r="I48" s="192">
        <v>1686.36</v>
      </c>
      <c r="J48" s="192"/>
    </row>
    <row r="49" spans="1:10" ht="25.5" customHeight="1" x14ac:dyDescent="0.25">
      <c r="A49" s="121"/>
      <c r="B49" s="123" t="s">
        <v>61</v>
      </c>
      <c r="C49" s="193" t="s">
        <v>62</v>
      </c>
      <c r="D49" s="194"/>
      <c r="E49" s="194"/>
      <c r="F49" s="133" t="s">
        <v>23</v>
      </c>
      <c r="G49" s="134"/>
      <c r="H49" s="134"/>
      <c r="I49" s="192">
        <v>60664</v>
      </c>
      <c r="J49" s="192"/>
    </row>
    <row r="50" spans="1:10" ht="25.5" customHeight="1" x14ac:dyDescent="0.25">
      <c r="A50" s="121"/>
      <c r="B50" s="123" t="s">
        <v>63</v>
      </c>
      <c r="C50" s="193" t="s">
        <v>64</v>
      </c>
      <c r="D50" s="194"/>
      <c r="E50" s="194"/>
      <c r="F50" s="133" t="s">
        <v>23</v>
      </c>
      <c r="G50" s="134"/>
      <c r="H50" s="134"/>
      <c r="I50" s="192">
        <v>5696</v>
      </c>
      <c r="J50" s="192"/>
    </row>
    <row r="51" spans="1:10" ht="25.5" customHeight="1" x14ac:dyDescent="0.25">
      <c r="A51" s="121"/>
      <c r="B51" s="123" t="s">
        <v>65</v>
      </c>
      <c r="C51" s="193" t="s">
        <v>66</v>
      </c>
      <c r="D51" s="194"/>
      <c r="E51" s="194"/>
      <c r="F51" s="133" t="s">
        <v>23</v>
      </c>
      <c r="G51" s="134"/>
      <c r="H51" s="134"/>
      <c r="I51" s="192">
        <v>2674583.23</v>
      </c>
      <c r="J51" s="192"/>
    </row>
    <row r="52" spans="1:10" ht="25.5" customHeight="1" x14ac:dyDescent="0.25">
      <c r="A52" s="121"/>
      <c r="B52" s="123" t="s">
        <v>67</v>
      </c>
      <c r="C52" s="193" t="s">
        <v>68</v>
      </c>
      <c r="D52" s="194"/>
      <c r="E52" s="194"/>
      <c r="F52" s="133" t="s">
        <v>23</v>
      </c>
      <c r="G52" s="134"/>
      <c r="H52" s="134"/>
      <c r="I52" s="192">
        <v>5000</v>
      </c>
      <c r="J52" s="192"/>
    </row>
    <row r="53" spans="1:10" ht="25.5" customHeight="1" x14ac:dyDescent="0.25">
      <c r="A53" s="121"/>
      <c r="B53" s="123" t="s">
        <v>69</v>
      </c>
      <c r="C53" s="193" t="s">
        <v>70</v>
      </c>
      <c r="D53" s="194"/>
      <c r="E53" s="194"/>
      <c r="F53" s="133" t="s">
        <v>23</v>
      </c>
      <c r="G53" s="134"/>
      <c r="H53" s="134"/>
      <c r="I53" s="192">
        <v>43743.66</v>
      </c>
      <c r="J53" s="192"/>
    </row>
    <row r="54" spans="1:10" ht="25.5" customHeight="1" x14ac:dyDescent="0.25">
      <c r="A54" s="121"/>
      <c r="B54" s="123" t="s">
        <v>71</v>
      </c>
      <c r="C54" s="193" t="s">
        <v>72</v>
      </c>
      <c r="D54" s="194"/>
      <c r="E54" s="194"/>
      <c r="F54" s="133" t="s">
        <v>23</v>
      </c>
      <c r="G54" s="134"/>
      <c r="H54" s="134"/>
      <c r="I54" s="192">
        <v>33538.74</v>
      </c>
      <c r="J54" s="192"/>
    </row>
    <row r="55" spans="1:10" ht="25.5" customHeight="1" x14ac:dyDescent="0.25">
      <c r="A55" s="121"/>
      <c r="B55" s="123" t="s">
        <v>73</v>
      </c>
      <c r="C55" s="193" t="s">
        <v>74</v>
      </c>
      <c r="D55" s="194"/>
      <c r="E55" s="194"/>
      <c r="F55" s="133" t="s">
        <v>24</v>
      </c>
      <c r="G55" s="134"/>
      <c r="H55" s="134"/>
      <c r="I55" s="192">
        <v>610624.72</v>
      </c>
      <c r="J55" s="192"/>
    </row>
    <row r="56" spans="1:10" ht="25.5" customHeight="1" x14ac:dyDescent="0.25">
      <c r="A56" s="121"/>
      <c r="B56" s="123" t="s">
        <v>75</v>
      </c>
      <c r="C56" s="193" t="s">
        <v>76</v>
      </c>
      <c r="D56" s="194"/>
      <c r="E56" s="194"/>
      <c r="F56" s="133" t="s">
        <v>24</v>
      </c>
      <c r="G56" s="134"/>
      <c r="H56" s="134"/>
      <c r="I56" s="192">
        <v>789968.04</v>
      </c>
      <c r="J56" s="192"/>
    </row>
    <row r="57" spans="1:10" ht="25.5" customHeight="1" x14ac:dyDescent="0.25">
      <c r="A57" s="121"/>
      <c r="B57" s="123" t="s">
        <v>77</v>
      </c>
      <c r="C57" s="193" t="s">
        <v>78</v>
      </c>
      <c r="D57" s="194"/>
      <c r="E57" s="194"/>
      <c r="F57" s="133" t="s">
        <v>24</v>
      </c>
      <c r="G57" s="134"/>
      <c r="H57" s="134"/>
      <c r="I57" s="192">
        <v>834339.54</v>
      </c>
      <c r="J57" s="192"/>
    </row>
    <row r="58" spans="1:10" ht="25.5" customHeight="1" x14ac:dyDescent="0.25">
      <c r="A58" s="121"/>
      <c r="B58" s="123" t="s">
        <v>79</v>
      </c>
      <c r="C58" s="193" t="s">
        <v>80</v>
      </c>
      <c r="D58" s="194"/>
      <c r="E58" s="194"/>
      <c r="F58" s="133" t="s">
        <v>24</v>
      </c>
      <c r="G58" s="134"/>
      <c r="H58" s="134"/>
      <c r="I58" s="192">
        <v>149251.57999999999</v>
      </c>
      <c r="J58" s="192"/>
    </row>
    <row r="59" spans="1:10" ht="25.5" customHeight="1" x14ac:dyDescent="0.25">
      <c r="A59" s="121"/>
      <c r="B59" s="123" t="s">
        <v>81</v>
      </c>
      <c r="C59" s="193" t="s">
        <v>82</v>
      </c>
      <c r="D59" s="194"/>
      <c r="E59" s="194"/>
      <c r="F59" s="133" t="s">
        <v>24</v>
      </c>
      <c r="G59" s="134"/>
      <c r="H59" s="134"/>
      <c r="I59" s="192">
        <v>95300</v>
      </c>
      <c r="J59" s="192"/>
    </row>
    <row r="60" spans="1:10" ht="25.5" customHeight="1" x14ac:dyDescent="0.25">
      <c r="A60" s="121"/>
      <c r="B60" s="130" t="s">
        <v>83</v>
      </c>
      <c r="C60" s="196" t="s">
        <v>26</v>
      </c>
      <c r="D60" s="197"/>
      <c r="E60" s="197"/>
      <c r="F60" s="135" t="s">
        <v>83</v>
      </c>
      <c r="G60" s="136"/>
      <c r="H60" s="136"/>
      <c r="I60" s="195">
        <v>181680</v>
      </c>
      <c r="J60" s="195"/>
    </row>
    <row r="61" spans="1:10" ht="25.5" customHeight="1" x14ac:dyDescent="0.25">
      <c r="A61" s="122"/>
      <c r="B61" s="126" t="s">
        <v>1</v>
      </c>
      <c r="C61" s="126"/>
      <c r="D61" s="127"/>
      <c r="E61" s="127"/>
      <c r="F61" s="137"/>
      <c r="G61" s="138"/>
      <c r="H61" s="138"/>
      <c r="I61" s="191">
        <f>SUM(I47:I60)</f>
        <v>6192996.4700000007</v>
      </c>
      <c r="J61" s="191"/>
    </row>
    <row r="62" spans="1:10" x14ac:dyDescent="0.25">
      <c r="F62" s="94"/>
      <c r="G62" s="95"/>
      <c r="H62" s="94"/>
      <c r="I62" s="95"/>
      <c r="J62" s="95"/>
    </row>
    <row r="63" spans="1:10" x14ac:dyDescent="0.25">
      <c r="F63" s="94"/>
      <c r="G63" s="95"/>
      <c r="H63" s="94"/>
      <c r="I63" s="95"/>
      <c r="J63" s="95"/>
    </row>
    <row r="64" spans="1:10" x14ac:dyDescent="0.25">
      <c r="F64" s="94"/>
      <c r="G64" s="95"/>
      <c r="H64" s="94"/>
      <c r="I64" s="95"/>
      <c r="J64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8" t="s">
        <v>6</v>
      </c>
      <c r="B1" s="238"/>
      <c r="C1" s="239"/>
      <c r="D1" s="238"/>
      <c r="E1" s="238"/>
      <c r="F1" s="238"/>
      <c r="G1" s="238"/>
    </row>
    <row r="2" spans="1:7" ht="24.9" customHeight="1" x14ac:dyDescent="0.25">
      <c r="A2" s="79" t="s">
        <v>41</v>
      </c>
      <c r="B2" s="78"/>
      <c r="C2" s="240"/>
      <c r="D2" s="240"/>
      <c r="E2" s="240"/>
      <c r="F2" s="240"/>
      <c r="G2" s="241"/>
    </row>
    <row r="3" spans="1:7" ht="24.9" hidden="1" customHeight="1" x14ac:dyDescent="0.25">
      <c r="A3" s="79" t="s">
        <v>7</v>
      </c>
      <c r="B3" s="78"/>
      <c r="C3" s="240"/>
      <c r="D3" s="240"/>
      <c r="E3" s="240"/>
      <c r="F3" s="240"/>
      <c r="G3" s="241"/>
    </row>
    <row r="4" spans="1:7" ht="24.9" hidden="1" customHeight="1" x14ac:dyDescent="0.25">
      <c r="A4" s="79" t="s">
        <v>8</v>
      </c>
      <c r="B4" s="78"/>
      <c r="C4" s="240"/>
      <c r="D4" s="240"/>
      <c r="E4" s="240"/>
      <c r="F4" s="240"/>
      <c r="G4" s="24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58"/>
  <sheetViews>
    <sheetView view="pageBreakPreview" zoomScaleNormal="100" zoomScaleSheetLayoutView="100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42" t="s">
        <v>6</v>
      </c>
      <c r="B1" s="242"/>
      <c r="C1" s="242"/>
      <c r="D1" s="242"/>
      <c r="E1" s="242"/>
      <c r="F1" s="242"/>
      <c r="G1" s="242"/>
      <c r="AE1" t="s">
        <v>86</v>
      </c>
    </row>
    <row r="2" spans="1:60" ht="25.05" customHeight="1" x14ac:dyDescent="0.25">
      <c r="A2" s="143" t="s">
        <v>85</v>
      </c>
      <c r="B2" s="141"/>
      <c r="C2" s="243" t="s">
        <v>46</v>
      </c>
      <c r="D2" s="244"/>
      <c r="E2" s="244"/>
      <c r="F2" s="244"/>
      <c r="G2" s="245"/>
      <c r="AE2" t="s">
        <v>87</v>
      </c>
    </row>
    <row r="3" spans="1:60" ht="25.05" customHeight="1" x14ac:dyDescent="0.25">
      <c r="A3" s="144" t="s">
        <v>7</v>
      </c>
      <c r="B3" s="142"/>
      <c r="C3" s="246" t="s">
        <v>43</v>
      </c>
      <c r="D3" s="247"/>
      <c r="E3" s="247"/>
      <c r="F3" s="247"/>
      <c r="G3" s="248"/>
      <c r="AE3" t="s">
        <v>88</v>
      </c>
    </row>
    <row r="4" spans="1:60" ht="25.05" hidden="1" customHeight="1" x14ac:dyDescent="0.25">
      <c r="A4" s="144" t="s">
        <v>8</v>
      </c>
      <c r="B4" s="142"/>
      <c r="C4" s="246"/>
      <c r="D4" s="247"/>
      <c r="E4" s="247"/>
      <c r="F4" s="247"/>
      <c r="G4" s="248"/>
      <c r="AE4" t="s">
        <v>89</v>
      </c>
    </row>
    <row r="5" spans="1:60" hidden="1" x14ac:dyDescent="0.25">
      <c r="A5" s="145" t="s">
        <v>90</v>
      </c>
      <c r="B5" s="146"/>
      <c r="C5" s="147"/>
      <c r="D5" s="148"/>
      <c r="E5" s="148"/>
      <c r="F5" s="148"/>
      <c r="G5" s="149"/>
      <c r="AE5" t="s">
        <v>91</v>
      </c>
    </row>
    <row r="7" spans="1:60" ht="39.6" x14ac:dyDescent="0.25">
      <c r="A7" s="154" t="s">
        <v>92</v>
      </c>
      <c r="B7" s="155" t="s">
        <v>93</v>
      </c>
      <c r="C7" s="155" t="s">
        <v>94</v>
      </c>
      <c r="D7" s="154" t="s">
        <v>95</v>
      </c>
      <c r="E7" s="154" t="s">
        <v>96</v>
      </c>
      <c r="F7" s="150" t="s">
        <v>97</v>
      </c>
      <c r="G7" s="170" t="s">
        <v>28</v>
      </c>
      <c r="H7" s="171" t="s">
        <v>29</v>
      </c>
      <c r="I7" s="171" t="s">
        <v>98</v>
      </c>
      <c r="J7" s="171" t="s">
        <v>30</v>
      </c>
      <c r="K7" s="171" t="s">
        <v>99</v>
      </c>
      <c r="L7" s="171" t="s">
        <v>100</v>
      </c>
      <c r="M7" s="171" t="s">
        <v>101</v>
      </c>
      <c r="N7" s="171" t="s">
        <v>102</v>
      </c>
      <c r="O7" s="171" t="s">
        <v>103</v>
      </c>
      <c r="P7" s="171" t="s">
        <v>104</v>
      </c>
      <c r="Q7" s="171" t="s">
        <v>105</v>
      </c>
      <c r="R7" s="171" t="s">
        <v>106</v>
      </c>
      <c r="S7" s="171" t="s">
        <v>107</v>
      </c>
      <c r="T7" s="171" t="s">
        <v>108</v>
      </c>
      <c r="U7" s="157" t="s">
        <v>109</v>
      </c>
    </row>
    <row r="8" spans="1:60" x14ac:dyDescent="0.25">
      <c r="A8" s="172" t="s">
        <v>110</v>
      </c>
      <c r="B8" s="173" t="s">
        <v>57</v>
      </c>
      <c r="C8" s="174" t="s">
        <v>58</v>
      </c>
      <c r="D8" s="175"/>
      <c r="E8" s="176"/>
      <c r="F8" s="177"/>
      <c r="G8" s="177">
        <f>SUMIF(AE9:AE21,"&lt;&gt;NOR",G9:G21)</f>
        <v>706920.6</v>
      </c>
      <c r="H8" s="177"/>
      <c r="I8" s="177">
        <f>SUM(I9:I21)</f>
        <v>32101.8</v>
      </c>
      <c r="J8" s="177"/>
      <c r="K8" s="177">
        <f>SUM(K9:K21)</f>
        <v>674818.79999999993</v>
      </c>
      <c r="L8" s="177"/>
      <c r="M8" s="177">
        <f>SUM(M9:M21)</f>
        <v>855373.92599999986</v>
      </c>
      <c r="N8" s="156"/>
      <c r="O8" s="156">
        <f>SUM(O9:O21)</f>
        <v>97.256399999999999</v>
      </c>
      <c r="P8" s="156"/>
      <c r="Q8" s="156">
        <f>SUM(Q9:Q21)</f>
        <v>0</v>
      </c>
      <c r="R8" s="156"/>
      <c r="S8" s="156"/>
      <c r="T8" s="172"/>
      <c r="U8" s="156">
        <f>SUM(U9:U21)</f>
        <v>1000.72</v>
      </c>
      <c r="AE8" t="s">
        <v>111</v>
      </c>
    </row>
    <row r="9" spans="1:60" outlineLevel="1" x14ac:dyDescent="0.25">
      <c r="A9" s="152">
        <v>1</v>
      </c>
      <c r="B9" s="158" t="s">
        <v>112</v>
      </c>
      <c r="C9" s="185" t="s">
        <v>113</v>
      </c>
      <c r="D9" s="160" t="s">
        <v>114</v>
      </c>
      <c r="E9" s="166">
        <v>1032</v>
      </c>
      <c r="F9" s="168">
        <v>97.7</v>
      </c>
      <c r="G9" s="168">
        <v>100826.4</v>
      </c>
      <c r="H9" s="168">
        <v>0</v>
      </c>
      <c r="I9" s="168">
        <f t="shared" ref="I9:I21" si="0">ROUND(E9*H9,2)</f>
        <v>0</v>
      </c>
      <c r="J9" s="168">
        <v>97.7</v>
      </c>
      <c r="K9" s="168">
        <f t="shared" ref="K9:K21" si="1">ROUND(E9*J9,2)</f>
        <v>100826.4</v>
      </c>
      <c r="L9" s="168">
        <v>21</v>
      </c>
      <c r="M9" s="168">
        <f t="shared" ref="M9:M21" si="2">G9*(1+L9/100)</f>
        <v>121999.94399999999</v>
      </c>
      <c r="N9" s="161">
        <v>0</v>
      </c>
      <c r="O9" s="161">
        <f t="shared" ref="O9:O21" si="3">ROUND(E9*N9,5)</f>
        <v>0</v>
      </c>
      <c r="P9" s="161">
        <v>0</v>
      </c>
      <c r="Q9" s="161">
        <f t="shared" ref="Q9:Q21" si="4">ROUND(E9*P9,5)</f>
        <v>0</v>
      </c>
      <c r="R9" s="161"/>
      <c r="S9" s="161"/>
      <c r="T9" s="162">
        <v>0.1</v>
      </c>
      <c r="U9" s="161">
        <f t="shared" ref="U9:U21" si="5">ROUND(E9*T9,2)</f>
        <v>103.2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>
        <v>2</v>
      </c>
      <c r="B10" s="158" t="s">
        <v>116</v>
      </c>
      <c r="C10" s="185" t="s">
        <v>117</v>
      </c>
      <c r="D10" s="160" t="s">
        <v>114</v>
      </c>
      <c r="E10" s="166">
        <v>1032</v>
      </c>
      <c r="F10" s="168">
        <v>23.7</v>
      </c>
      <c r="G10" s="168">
        <v>24458.400000000001</v>
      </c>
      <c r="H10" s="168">
        <v>0</v>
      </c>
      <c r="I10" s="168">
        <f t="shared" si="0"/>
        <v>0</v>
      </c>
      <c r="J10" s="168">
        <v>23.7</v>
      </c>
      <c r="K10" s="168">
        <f t="shared" si="1"/>
        <v>24458.400000000001</v>
      </c>
      <c r="L10" s="168">
        <v>21</v>
      </c>
      <c r="M10" s="168">
        <f t="shared" si="2"/>
        <v>29594.664000000001</v>
      </c>
      <c r="N10" s="161">
        <v>0</v>
      </c>
      <c r="O10" s="161">
        <f t="shared" si="3"/>
        <v>0</v>
      </c>
      <c r="P10" s="161">
        <v>0</v>
      </c>
      <c r="Q10" s="161">
        <f t="shared" si="4"/>
        <v>0</v>
      </c>
      <c r="R10" s="161"/>
      <c r="S10" s="161"/>
      <c r="T10" s="162">
        <v>4.3099999999999999E-2</v>
      </c>
      <c r="U10" s="161">
        <f t="shared" si="5"/>
        <v>44.48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115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>
        <v>3</v>
      </c>
      <c r="B11" s="158" t="s">
        <v>118</v>
      </c>
      <c r="C11" s="185" t="s">
        <v>119</v>
      </c>
      <c r="D11" s="160" t="s">
        <v>114</v>
      </c>
      <c r="E11" s="166">
        <v>239</v>
      </c>
      <c r="F11" s="168">
        <v>209.5</v>
      </c>
      <c r="G11" s="168">
        <v>50070.5</v>
      </c>
      <c r="H11" s="168">
        <v>0</v>
      </c>
      <c r="I11" s="168">
        <f t="shared" si="0"/>
        <v>0</v>
      </c>
      <c r="J11" s="168">
        <v>209.5</v>
      </c>
      <c r="K11" s="168">
        <f t="shared" si="1"/>
        <v>50070.5</v>
      </c>
      <c r="L11" s="168">
        <v>21</v>
      </c>
      <c r="M11" s="168">
        <f t="shared" si="2"/>
        <v>60585.305</v>
      </c>
      <c r="N11" s="161">
        <v>0</v>
      </c>
      <c r="O11" s="161">
        <f t="shared" si="3"/>
        <v>0</v>
      </c>
      <c r="P11" s="161">
        <v>0</v>
      </c>
      <c r="Q11" s="161">
        <f t="shared" si="4"/>
        <v>0</v>
      </c>
      <c r="R11" s="161"/>
      <c r="S11" s="161"/>
      <c r="T11" s="162">
        <v>0.2</v>
      </c>
      <c r="U11" s="161">
        <f t="shared" si="5"/>
        <v>47.8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115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>
        <v>4</v>
      </c>
      <c r="B12" s="158" t="s">
        <v>120</v>
      </c>
      <c r="C12" s="185" t="s">
        <v>121</v>
      </c>
      <c r="D12" s="160" t="s">
        <v>114</v>
      </c>
      <c r="E12" s="166">
        <v>239</v>
      </c>
      <c r="F12" s="168">
        <v>37</v>
      </c>
      <c r="G12" s="168">
        <v>8843</v>
      </c>
      <c r="H12" s="168">
        <v>0</v>
      </c>
      <c r="I12" s="168">
        <f t="shared" si="0"/>
        <v>0</v>
      </c>
      <c r="J12" s="168">
        <v>37</v>
      </c>
      <c r="K12" s="168">
        <f t="shared" si="1"/>
        <v>8843</v>
      </c>
      <c r="L12" s="168">
        <v>21</v>
      </c>
      <c r="M12" s="168">
        <f t="shared" si="2"/>
        <v>10700.029999999999</v>
      </c>
      <c r="N12" s="161">
        <v>0</v>
      </c>
      <c r="O12" s="161">
        <f t="shared" si="3"/>
        <v>0</v>
      </c>
      <c r="P12" s="161">
        <v>0</v>
      </c>
      <c r="Q12" s="161">
        <f t="shared" si="4"/>
        <v>0</v>
      </c>
      <c r="R12" s="161"/>
      <c r="S12" s="161"/>
      <c r="T12" s="162">
        <v>8.4000000000000005E-2</v>
      </c>
      <c r="U12" s="161">
        <f t="shared" si="5"/>
        <v>20.079999999999998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115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5</v>
      </c>
      <c r="B13" s="158" t="s">
        <v>122</v>
      </c>
      <c r="C13" s="185" t="s">
        <v>123</v>
      </c>
      <c r="D13" s="160" t="s">
        <v>114</v>
      </c>
      <c r="E13" s="166">
        <v>45</v>
      </c>
      <c r="F13" s="168">
        <v>1274</v>
      </c>
      <c r="G13" s="168">
        <v>57330</v>
      </c>
      <c r="H13" s="168">
        <v>0</v>
      </c>
      <c r="I13" s="168">
        <f t="shared" si="0"/>
        <v>0</v>
      </c>
      <c r="J13" s="168">
        <v>1274</v>
      </c>
      <c r="K13" s="168">
        <f t="shared" si="1"/>
        <v>57330</v>
      </c>
      <c r="L13" s="168">
        <v>21</v>
      </c>
      <c r="M13" s="168">
        <f t="shared" si="2"/>
        <v>69369.3</v>
      </c>
      <c r="N13" s="161">
        <v>0</v>
      </c>
      <c r="O13" s="161">
        <f t="shared" si="3"/>
        <v>0</v>
      </c>
      <c r="P13" s="161">
        <v>0</v>
      </c>
      <c r="Q13" s="161">
        <f t="shared" si="4"/>
        <v>0</v>
      </c>
      <c r="R13" s="161"/>
      <c r="S13" s="161"/>
      <c r="T13" s="162">
        <v>3.5329999999999999</v>
      </c>
      <c r="U13" s="161">
        <f t="shared" si="5"/>
        <v>158.99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115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>
        <v>6</v>
      </c>
      <c r="B14" s="158" t="s">
        <v>124</v>
      </c>
      <c r="C14" s="185" t="s">
        <v>125</v>
      </c>
      <c r="D14" s="160" t="s">
        <v>126</v>
      </c>
      <c r="E14" s="166">
        <v>360</v>
      </c>
      <c r="F14" s="168">
        <v>128.5</v>
      </c>
      <c r="G14" s="168">
        <v>46260</v>
      </c>
      <c r="H14" s="168">
        <v>11.05</v>
      </c>
      <c r="I14" s="168">
        <f t="shared" si="0"/>
        <v>3978</v>
      </c>
      <c r="J14" s="168">
        <v>117.45</v>
      </c>
      <c r="K14" s="168">
        <f t="shared" si="1"/>
        <v>42282</v>
      </c>
      <c r="L14" s="168">
        <v>21</v>
      </c>
      <c r="M14" s="168">
        <f t="shared" si="2"/>
        <v>55974.6</v>
      </c>
      <c r="N14" s="161">
        <v>9.8999999999999999E-4</v>
      </c>
      <c r="O14" s="161">
        <f t="shared" si="3"/>
        <v>0.35639999999999999</v>
      </c>
      <c r="P14" s="161">
        <v>0</v>
      </c>
      <c r="Q14" s="161">
        <f t="shared" si="4"/>
        <v>0</v>
      </c>
      <c r="R14" s="161"/>
      <c r="S14" s="161"/>
      <c r="T14" s="162">
        <v>0.23599999999999999</v>
      </c>
      <c r="U14" s="161">
        <f t="shared" si="5"/>
        <v>84.96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115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>
        <v>7</v>
      </c>
      <c r="B15" s="158" t="s">
        <v>127</v>
      </c>
      <c r="C15" s="185" t="s">
        <v>128</v>
      </c>
      <c r="D15" s="160" t="s">
        <v>126</v>
      </c>
      <c r="E15" s="166">
        <v>360</v>
      </c>
      <c r="F15" s="168">
        <v>27.9</v>
      </c>
      <c r="G15" s="168">
        <v>10044</v>
      </c>
      <c r="H15" s="168">
        <v>0</v>
      </c>
      <c r="I15" s="168">
        <f t="shared" si="0"/>
        <v>0</v>
      </c>
      <c r="J15" s="168">
        <v>27.9</v>
      </c>
      <c r="K15" s="168">
        <f t="shared" si="1"/>
        <v>10044</v>
      </c>
      <c r="L15" s="168">
        <v>21</v>
      </c>
      <c r="M15" s="168">
        <f t="shared" si="2"/>
        <v>12153.24</v>
      </c>
      <c r="N15" s="161">
        <v>0</v>
      </c>
      <c r="O15" s="161">
        <f t="shared" si="3"/>
        <v>0</v>
      </c>
      <c r="P15" s="161">
        <v>0</v>
      </c>
      <c r="Q15" s="161">
        <f t="shared" si="4"/>
        <v>0</v>
      </c>
      <c r="R15" s="161"/>
      <c r="S15" s="161"/>
      <c r="T15" s="162">
        <v>7.0000000000000007E-2</v>
      </c>
      <c r="U15" s="161">
        <f t="shared" si="5"/>
        <v>25.2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115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>
        <v>8</v>
      </c>
      <c r="B16" s="158" t="s">
        <v>129</v>
      </c>
      <c r="C16" s="185" t="s">
        <v>130</v>
      </c>
      <c r="D16" s="160" t="s">
        <v>114</v>
      </c>
      <c r="E16" s="166">
        <v>425</v>
      </c>
      <c r="F16" s="168">
        <v>262.5</v>
      </c>
      <c r="G16" s="168">
        <v>111562.5</v>
      </c>
      <c r="H16" s="168">
        <v>0</v>
      </c>
      <c r="I16" s="168">
        <f t="shared" si="0"/>
        <v>0</v>
      </c>
      <c r="J16" s="168">
        <v>262.5</v>
      </c>
      <c r="K16" s="168">
        <f t="shared" si="1"/>
        <v>111562.5</v>
      </c>
      <c r="L16" s="168">
        <v>21</v>
      </c>
      <c r="M16" s="168">
        <f t="shared" si="2"/>
        <v>134990.625</v>
      </c>
      <c r="N16" s="161">
        <v>0</v>
      </c>
      <c r="O16" s="161">
        <f t="shared" si="3"/>
        <v>0</v>
      </c>
      <c r="P16" s="161">
        <v>0</v>
      </c>
      <c r="Q16" s="161">
        <f t="shared" si="4"/>
        <v>0</v>
      </c>
      <c r="R16" s="161"/>
      <c r="S16" s="161"/>
      <c r="T16" s="162">
        <v>1.0999999999999999E-2</v>
      </c>
      <c r="U16" s="161">
        <f t="shared" si="5"/>
        <v>4.68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9</v>
      </c>
      <c r="B17" s="158" t="s">
        <v>131</v>
      </c>
      <c r="C17" s="185" t="s">
        <v>132</v>
      </c>
      <c r="D17" s="160" t="s">
        <v>114</v>
      </c>
      <c r="E17" s="166">
        <v>416</v>
      </c>
      <c r="F17" s="168">
        <v>16.3</v>
      </c>
      <c r="G17" s="168">
        <v>6780.8</v>
      </c>
      <c r="H17" s="168">
        <v>0</v>
      </c>
      <c r="I17" s="168">
        <f t="shared" si="0"/>
        <v>0</v>
      </c>
      <c r="J17" s="168">
        <v>16.3</v>
      </c>
      <c r="K17" s="168">
        <f t="shared" si="1"/>
        <v>6780.8</v>
      </c>
      <c r="L17" s="168">
        <v>21</v>
      </c>
      <c r="M17" s="168">
        <f t="shared" si="2"/>
        <v>8204.768</v>
      </c>
      <c r="N17" s="161">
        <v>0</v>
      </c>
      <c r="O17" s="161">
        <f t="shared" si="3"/>
        <v>0</v>
      </c>
      <c r="P17" s="161">
        <v>0</v>
      </c>
      <c r="Q17" s="161">
        <f t="shared" si="4"/>
        <v>0</v>
      </c>
      <c r="R17" s="161"/>
      <c r="S17" s="161"/>
      <c r="T17" s="162">
        <v>8.9999999999999993E-3</v>
      </c>
      <c r="U17" s="161">
        <f t="shared" si="5"/>
        <v>3.74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115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>
        <v>10</v>
      </c>
      <c r="B18" s="158" t="s">
        <v>133</v>
      </c>
      <c r="C18" s="185" t="s">
        <v>134</v>
      </c>
      <c r="D18" s="160" t="s">
        <v>114</v>
      </c>
      <c r="E18" s="166">
        <v>662</v>
      </c>
      <c r="F18" s="168">
        <v>123</v>
      </c>
      <c r="G18" s="168">
        <v>81426</v>
      </c>
      <c r="H18" s="168">
        <v>0</v>
      </c>
      <c r="I18" s="168">
        <f t="shared" si="0"/>
        <v>0</v>
      </c>
      <c r="J18" s="168">
        <v>123</v>
      </c>
      <c r="K18" s="168">
        <f t="shared" si="1"/>
        <v>81426</v>
      </c>
      <c r="L18" s="168">
        <v>21</v>
      </c>
      <c r="M18" s="168">
        <f t="shared" si="2"/>
        <v>98525.459999999992</v>
      </c>
      <c r="N18" s="161">
        <v>0</v>
      </c>
      <c r="O18" s="161">
        <f t="shared" si="3"/>
        <v>0</v>
      </c>
      <c r="P18" s="161">
        <v>0</v>
      </c>
      <c r="Q18" s="161">
        <f t="shared" si="4"/>
        <v>0</v>
      </c>
      <c r="R18" s="161"/>
      <c r="S18" s="161"/>
      <c r="T18" s="162">
        <v>0.20200000000000001</v>
      </c>
      <c r="U18" s="161">
        <f t="shared" si="5"/>
        <v>133.72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115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 x14ac:dyDescent="0.25">
      <c r="A19" s="152">
        <v>11</v>
      </c>
      <c r="B19" s="158" t="s">
        <v>135</v>
      </c>
      <c r="C19" s="185" t="s">
        <v>136</v>
      </c>
      <c r="D19" s="160" t="s">
        <v>114</v>
      </c>
      <c r="E19" s="166">
        <v>57</v>
      </c>
      <c r="F19" s="168">
        <v>1082</v>
      </c>
      <c r="G19" s="168">
        <v>61674</v>
      </c>
      <c r="H19" s="168">
        <v>493.4</v>
      </c>
      <c r="I19" s="168">
        <f t="shared" si="0"/>
        <v>28123.8</v>
      </c>
      <c r="J19" s="168">
        <v>588.6</v>
      </c>
      <c r="K19" s="168">
        <f t="shared" si="1"/>
        <v>33550.199999999997</v>
      </c>
      <c r="L19" s="168">
        <v>21</v>
      </c>
      <c r="M19" s="168">
        <f t="shared" si="2"/>
        <v>74625.539999999994</v>
      </c>
      <c r="N19" s="161">
        <v>1.7</v>
      </c>
      <c r="O19" s="161">
        <f t="shared" si="3"/>
        <v>96.9</v>
      </c>
      <c r="P19" s="161">
        <v>0</v>
      </c>
      <c r="Q19" s="161">
        <f t="shared" si="4"/>
        <v>0</v>
      </c>
      <c r="R19" s="161"/>
      <c r="S19" s="161"/>
      <c r="T19" s="162">
        <v>1.587</v>
      </c>
      <c r="U19" s="161">
        <f t="shared" si="5"/>
        <v>90.46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115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>
        <v>12</v>
      </c>
      <c r="B20" s="158" t="s">
        <v>137</v>
      </c>
      <c r="C20" s="185" t="s">
        <v>138</v>
      </c>
      <c r="D20" s="160" t="s">
        <v>139</v>
      </c>
      <c r="E20" s="166">
        <v>594</v>
      </c>
      <c r="F20" s="168">
        <v>80</v>
      </c>
      <c r="G20" s="168">
        <v>47520</v>
      </c>
      <c r="H20" s="168">
        <v>0</v>
      </c>
      <c r="I20" s="168">
        <f t="shared" si="0"/>
        <v>0</v>
      </c>
      <c r="J20" s="168">
        <v>80</v>
      </c>
      <c r="K20" s="168">
        <f t="shared" si="1"/>
        <v>47520</v>
      </c>
      <c r="L20" s="168">
        <v>21</v>
      </c>
      <c r="M20" s="168">
        <f t="shared" si="2"/>
        <v>57499.199999999997</v>
      </c>
      <c r="N20" s="161">
        <v>0</v>
      </c>
      <c r="O20" s="161">
        <f t="shared" si="3"/>
        <v>0</v>
      </c>
      <c r="P20" s="161">
        <v>0</v>
      </c>
      <c r="Q20" s="161">
        <f t="shared" si="4"/>
        <v>0</v>
      </c>
      <c r="R20" s="161"/>
      <c r="S20" s="161"/>
      <c r="T20" s="162">
        <v>0</v>
      </c>
      <c r="U20" s="161">
        <f t="shared" si="5"/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115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13</v>
      </c>
      <c r="B21" s="158" t="s">
        <v>140</v>
      </c>
      <c r="C21" s="185" t="s">
        <v>141</v>
      </c>
      <c r="D21" s="160" t="s">
        <v>114</v>
      </c>
      <c r="E21" s="166">
        <v>45</v>
      </c>
      <c r="F21" s="168">
        <v>2225</v>
      </c>
      <c r="G21" s="168">
        <v>100125</v>
      </c>
      <c r="H21" s="168">
        <v>0</v>
      </c>
      <c r="I21" s="168">
        <f t="shared" si="0"/>
        <v>0</v>
      </c>
      <c r="J21" s="168">
        <v>2225</v>
      </c>
      <c r="K21" s="168">
        <f t="shared" si="1"/>
        <v>100125</v>
      </c>
      <c r="L21" s="168">
        <v>21</v>
      </c>
      <c r="M21" s="168">
        <f t="shared" si="2"/>
        <v>121151.25</v>
      </c>
      <c r="N21" s="161">
        <v>0</v>
      </c>
      <c r="O21" s="161">
        <f t="shared" si="3"/>
        <v>0</v>
      </c>
      <c r="P21" s="161">
        <v>0</v>
      </c>
      <c r="Q21" s="161">
        <f t="shared" si="4"/>
        <v>0</v>
      </c>
      <c r="R21" s="161"/>
      <c r="S21" s="161"/>
      <c r="T21" s="162">
        <v>6.298</v>
      </c>
      <c r="U21" s="161">
        <f t="shared" si="5"/>
        <v>283.41000000000003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115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5">
      <c r="A22" s="153" t="s">
        <v>110</v>
      </c>
      <c r="B22" s="159" t="s">
        <v>59</v>
      </c>
      <c r="C22" s="186" t="s">
        <v>60</v>
      </c>
      <c r="D22" s="163"/>
      <c r="E22" s="167"/>
      <c r="F22" s="169"/>
      <c r="G22" s="169">
        <f>SUMIF(AE23:AE24,"&lt;&gt;NOR",G23:G24)</f>
        <v>1686.3600000000001</v>
      </c>
      <c r="H22" s="169"/>
      <c r="I22" s="169">
        <f>SUM(I23:I24)</f>
        <v>1217.1600000000001</v>
      </c>
      <c r="J22" s="169"/>
      <c r="K22" s="169">
        <f>SUM(K23:K24)</f>
        <v>469.2</v>
      </c>
      <c r="L22" s="169"/>
      <c r="M22" s="169">
        <f>SUM(M23:M24)</f>
        <v>2040.4956</v>
      </c>
      <c r="N22" s="164"/>
      <c r="O22" s="164">
        <f>SUM(O23:O24)</f>
        <v>1.159E-2</v>
      </c>
      <c r="P22" s="164"/>
      <c r="Q22" s="164">
        <f>SUM(Q23:Q24)</f>
        <v>0</v>
      </c>
      <c r="R22" s="164"/>
      <c r="S22" s="164"/>
      <c r="T22" s="165"/>
      <c r="U22" s="164">
        <f>SUM(U23:U24)</f>
        <v>1.27</v>
      </c>
      <c r="AE22" t="s">
        <v>111</v>
      </c>
    </row>
    <row r="23" spans="1:60" outlineLevel="1" x14ac:dyDescent="0.25">
      <c r="A23" s="152">
        <v>14</v>
      </c>
      <c r="B23" s="158" t="s">
        <v>142</v>
      </c>
      <c r="C23" s="185" t="s">
        <v>143</v>
      </c>
      <c r="D23" s="160" t="s">
        <v>144</v>
      </c>
      <c r="E23" s="166">
        <v>23</v>
      </c>
      <c r="F23" s="168">
        <v>20.399999999999999</v>
      </c>
      <c r="G23" s="168">
        <v>469.2</v>
      </c>
      <c r="H23" s="168">
        <v>0</v>
      </c>
      <c r="I23" s="168">
        <f>ROUND(E23*H23,2)</f>
        <v>0</v>
      </c>
      <c r="J23" s="168">
        <v>20.399999999999999</v>
      </c>
      <c r="K23" s="168">
        <f>ROUND(E23*J23,2)</f>
        <v>469.2</v>
      </c>
      <c r="L23" s="168">
        <v>21</v>
      </c>
      <c r="M23" s="168">
        <f>G23*(1+L23/100)</f>
        <v>567.73199999999997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5.5E-2</v>
      </c>
      <c r="U23" s="161">
        <f>ROUND(E23*T23,2)</f>
        <v>1.27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>
        <v>15</v>
      </c>
      <c r="B24" s="158" t="s">
        <v>145</v>
      </c>
      <c r="C24" s="185" t="s">
        <v>146</v>
      </c>
      <c r="D24" s="160" t="s">
        <v>144</v>
      </c>
      <c r="E24" s="166">
        <v>24.15</v>
      </c>
      <c r="F24" s="168">
        <v>50.4</v>
      </c>
      <c r="G24" s="168">
        <v>1217.1600000000001</v>
      </c>
      <c r="H24" s="168">
        <v>50.4</v>
      </c>
      <c r="I24" s="168">
        <f>ROUND(E24*H24,2)</f>
        <v>1217.1600000000001</v>
      </c>
      <c r="J24" s="168">
        <v>0</v>
      </c>
      <c r="K24" s="168">
        <f>ROUND(E24*J24,2)</f>
        <v>0</v>
      </c>
      <c r="L24" s="168">
        <v>21</v>
      </c>
      <c r="M24" s="168">
        <f>G24*(1+L24/100)</f>
        <v>1472.7636</v>
      </c>
      <c r="N24" s="161">
        <v>4.8000000000000001E-4</v>
      </c>
      <c r="O24" s="161">
        <f>ROUND(E24*N24,5)</f>
        <v>1.159E-2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147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5">
      <c r="A25" s="153" t="s">
        <v>110</v>
      </c>
      <c r="B25" s="159" t="s">
        <v>61</v>
      </c>
      <c r="C25" s="186" t="s">
        <v>62</v>
      </c>
      <c r="D25" s="163"/>
      <c r="E25" s="167"/>
      <c r="F25" s="169"/>
      <c r="G25" s="169">
        <f>SUMIF(AE26:AE27,"&lt;&gt;NOR",G26:G27)</f>
        <v>60664</v>
      </c>
      <c r="H25" s="169"/>
      <c r="I25" s="169">
        <f>SUM(I26:I27)</f>
        <v>31067.199999999997</v>
      </c>
      <c r="J25" s="169"/>
      <c r="K25" s="169">
        <f>SUM(K26:K27)</f>
        <v>29596.800000000003</v>
      </c>
      <c r="L25" s="169"/>
      <c r="M25" s="169">
        <f>SUM(M26:M27)</f>
        <v>73403.44</v>
      </c>
      <c r="N25" s="164"/>
      <c r="O25" s="164">
        <f>SUM(O26:O27)</f>
        <v>105.88311999999999</v>
      </c>
      <c r="P25" s="164"/>
      <c r="Q25" s="164">
        <f>SUM(Q26:Q27)</f>
        <v>0</v>
      </c>
      <c r="R25" s="164"/>
      <c r="S25" s="164"/>
      <c r="T25" s="165"/>
      <c r="U25" s="164">
        <f>SUM(U26:U27)</f>
        <v>79.8</v>
      </c>
      <c r="AE25" t="s">
        <v>111</v>
      </c>
    </row>
    <row r="26" spans="1:60" outlineLevel="1" x14ac:dyDescent="0.25">
      <c r="A26" s="152">
        <v>16</v>
      </c>
      <c r="B26" s="158" t="s">
        <v>148</v>
      </c>
      <c r="C26" s="185" t="s">
        <v>149</v>
      </c>
      <c r="D26" s="160" t="s">
        <v>114</v>
      </c>
      <c r="E26" s="166">
        <v>16</v>
      </c>
      <c r="F26" s="168">
        <v>1224</v>
      </c>
      <c r="G26" s="168">
        <v>19584</v>
      </c>
      <c r="H26" s="168">
        <v>595.35</v>
      </c>
      <c r="I26" s="168">
        <f>ROUND(E26*H26,2)</f>
        <v>9525.6</v>
      </c>
      <c r="J26" s="168">
        <v>628.65</v>
      </c>
      <c r="K26" s="168">
        <f>ROUND(E26*J26,2)</f>
        <v>10058.4</v>
      </c>
      <c r="L26" s="168">
        <v>21</v>
      </c>
      <c r="M26" s="168">
        <f>G26*(1+L26/100)</f>
        <v>23696.639999999999</v>
      </c>
      <c r="N26" s="161">
        <v>1.8907700000000001</v>
      </c>
      <c r="O26" s="161">
        <f>ROUND(E26*N26,5)</f>
        <v>30.252320000000001</v>
      </c>
      <c r="P26" s="161">
        <v>0</v>
      </c>
      <c r="Q26" s="161">
        <f>ROUND(E26*P26,5)</f>
        <v>0</v>
      </c>
      <c r="R26" s="161"/>
      <c r="S26" s="161"/>
      <c r="T26" s="162">
        <v>1.6950000000000001</v>
      </c>
      <c r="U26" s="161">
        <f>ROUND(E26*T26,2)</f>
        <v>27.12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115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>
        <v>17</v>
      </c>
      <c r="B27" s="158" t="s">
        <v>150</v>
      </c>
      <c r="C27" s="185" t="s">
        <v>151</v>
      </c>
      <c r="D27" s="160" t="s">
        <v>114</v>
      </c>
      <c r="E27" s="166">
        <v>40</v>
      </c>
      <c r="F27" s="168">
        <v>1027</v>
      </c>
      <c r="G27" s="168">
        <v>41080</v>
      </c>
      <c r="H27" s="168">
        <v>538.54</v>
      </c>
      <c r="I27" s="168">
        <f>ROUND(E27*H27,2)</f>
        <v>21541.599999999999</v>
      </c>
      <c r="J27" s="168">
        <v>488.46000000000004</v>
      </c>
      <c r="K27" s="168">
        <f>ROUND(E27*J27,2)</f>
        <v>19538.400000000001</v>
      </c>
      <c r="L27" s="168">
        <v>21</v>
      </c>
      <c r="M27" s="168">
        <f>G27*(1+L27/100)</f>
        <v>49706.799999999996</v>
      </c>
      <c r="N27" s="161">
        <v>1.8907700000000001</v>
      </c>
      <c r="O27" s="161">
        <f>ROUND(E27*N27,5)</f>
        <v>75.630799999999994</v>
      </c>
      <c r="P27" s="161">
        <v>0</v>
      </c>
      <c r="Q27" s="161">
        <f>ROUND(E27*P27,5)</f>
        <v>0</v>
      </c>
      <c r="R27" s="161"/>
      <c r="S27" s="161"/>
      <c r="T27" s="162">
        <v>1.3169999999999999</v>
      </c>
      <c r="U27" s="161">
        <f>ROUND(E27*T27,2)</f>
        <v>52.68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115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5">
      <c r="A28" s="153" t="s">
        <v>110</v>
      </c>
      <c r="B28" s="159" t="s">
        <v>63</v>
      </c>
      <c r="C28" s="186" t="s">
        <v>64</v>
      </c>
      <c r="D28" s="163"/>
      <c r="E28" s="167"/>
      <c r="F28" s="169"/>
      <c r="G28" s="169">
        <f>SUMIF(AE29:AE30,"&lt;&gt;NOR",G29:G30)</f>
        <v>5696</v>
      </c>
      <c r="H28" s="169"/>
      <c r="I28" s="169">
        <f>SUM(I29:I30)</f>
        <v>4714.83</v>
      </c>
      <c r="J28" s="169"/>
      <c r="K28" s="169">
        <f>SUM(K29:K30)</f>
        <v>981.17</v>
      </c>
      <c r="L28" s="169"/>
      <c r="M28" s="169">
        <f>SUM(M29:M30)</f>
        <v>6892.16</v>
      </c>
      <c r="N28" s="164"/>
      <c r="O28" s="164">
        <f>SUM(O29:O30)</f>
        <v>6.3261000000000003</v>
      </c>
      <c r="P28" s="164"/>
      <c r="Q28" s="164">
        <f>SUM(Q29:Q30)</f>
        <v>0</v>
      </c>
      <c r="R28" s="164"/>
      <c r="S28" s="164"/>
      <c r="T28" s="165"/>
      <c r="U28" s="164">
        <f>SUM(U29:U30)</f>
        <v>1.4100000000000001</v>
      </c>
      <c r="AE28" t="s">
        <v>111</v>
      </c>
    </row>
    <row r="29" spans="1:60" outlineLevel="1" x14ac:dyDescent="0.25">
      <c r="A29" s="152">
        <v>18</v>
      </c>
      <c r="B29" s="158" t="s">
        <v>152</v>
      </c>
      <c r="C29" s="185" t="s">
        <v>153</v>
      </c>
      <c r="D29" s="160" t="s">
        <v>126</v>
      </c>
      <c r="E29" s="166">
        <v>10</v>
      </c>
      <c r="F29" s="168">
        <v>404</v>
      </c>
      <c r="G29" s="168">
        <v>4040</v>
      </c>
      <c r="H29" s="168">
        <v>327.36</v>
      </c>
      <c r="I29" s="168">
        <f>ROUND(E29*H29,2)</f>
        <v>3273.6</v>
      </c>
      <c r="J29" s="168">
        <v>76.639999999999986</v>
      </c>
      <c r="K29" s="168">
        <f>ROUND(E29*J29,2)</f>
        <v>766.4</v>
      </c>
      <c r="L29" s="168">
        <v>21</v>
      </c>
      <c r="M29" s="168">
        <f>G29*(1+L29/100)</f>
        <v>4888.3999999999996</v>
      </c>
      <c r="N29" s="161">
        <v>0.12659999999999999</v>
      </c>
      <c r="O29" s="161">
        <f>ROUND(E29*N29,5)</f>
        <v>1.266</v>
      </c>
      <c r="P29" s="161">
        <v>0</v>
      </c>
      <c r="Q29" s="161">
        <f>ROUND(E29*P29,5)</f>
        <v>0</v>
      </c>
      <c r="R29" s="161"/>
      <c r="S29" s="161"/>
      <c r="T29" s="162">
        <v>9.1999999999999998E-2</v>
      </c>
      <c r="U29" s="161">
        <f>ROUND(E29*T29,2)</f>
        <v>0.92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115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>
        <v>19</v>
      </c>
      <c r="B30" s="158" t="s">
        <v>154</v>
      </c>
      <c r="C30" s="185" t="s">
        <v>155</v>
      </c>
      <c r="D30" s="160" t="s">
        <v>114</v>
      </c>
      <c r="E30" s="166">
        <v>3</v>
      </c>
      <c r="F30" s="168">
        <v>552</v>
      </c>
      <c r="G30" s="168">
        <v>1656</v>
      </c>
      <c r="H30" s="168">
        <v>480.41</v>
      </c>
      <c r="I30" s="168">
        <f>ROUND(E30*H30,2)</f>
        <v>1441.23</v>
      </c>
      <c r="J30" s="168">
        <v>71.589999999999975</v>
      </c>
      <c r="K30" s="168">
        <f>ROUND(E30*J30,2)</f>
        <v>214.77</v>
      </c>
      <c r="L30" s="168">
        <v>21</v>
      </c>
      <c r="M30" s="168">
        <f>G30*(1+L30/100)</f>
        <v>2003.76</v>
      </c>
      <c r="N30" s="161">
        <v>1.6867000000000001</v>
      </c>
      <c r="O30" s="161">
        <f>ROUND(E30*N30,5)</f>
        <v>5.0601000000000003</v>
      </c>
      <c r="P30" s="161">
        <v>0</v>
      </c>
      <c r="Q30" s="161">
        <f>ROUND(E30*P30,5)</f>
        <v>0</v>
      </c>
      <c r="R30" s="161"/>
      <c r="S30" s="161"/>
      <c r="T30" s="162">
        <v>0.16200000000000001</v>
      </c>
      <c r="U30" s="161">
        <f>ROUND(E30*T30,2)</f>
        <v>0.49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115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5">
      <c r="A31" s="153" t="s">
        <v>110</v>
      </c>
      <c r="B31" s="159" t="s">
        <v>65</v>
      </c>
      <c r="C31" s="186" t="s">
        <v>66</v>
      </c>
      <c r="D31" s="163"/>
      <c r="E31" s="167"/>
      <c r="F31" s="169"/>
      <c r="G31" s="169">
        <f>SUMIF(AE32:AE47,"&lt;&gt;NOR",G32:G47)</f>
        <v>2674583.23</v>
      </c>
      <c r="H31" s="169"/>
      <c r="I31" s="169">
        <f>SUM(I32:I47)</f>
        <v>137358.56999999998</v>
      </c>
      <c r="J31" s="169"/>
      <c r="K31" s="169">
        <f>SUM(K32:K47)</f>
        <v>2537224.66</v>
      </c>
      <c r="L31" s="169"/>
      <c r="M31" s="169">
        <f>SUM(M32:M47)</f>
        <v>3236245.7083000001</v>
      </c>
      <c r="N31" s="164"/>
      <c r="O31" s="164">
        <f>SUM(O32:O47)</f>
        <v>32.679709999999993</v>
      </c>
      <c r="P31" s="164"/>
      <c r="Q31" s="164">
        <f>SUM(Q32:Q47)</f>
        <v>0</v>
      </c>
      <c r="R31" s="164"/>
      <c r="S31" s="164"/>
      <c r="T31" s="165"/>
      <c r="U31" s="164">
        <f>SUM(U32:U47)</f>
        <v>146.61000000000001</v>
      </c>
      <c r="AE31" t="s">
        <v>111</v>
      </c>
    </row>
    <row r="32" spans="1:60" outlineLevel="1" x14ac:dyDescent="0.25">
      <c r="A32" s="152">
        <v>20</v>
      </c>
      <c r="B32" s="158" t="s">
        <v>156</v>
      </c>
      <c r="C32" s="185" t="s">
        <v>157</v>
      </c>
      <c r="D32" s="160" t="s">
        <v>144</v>
      </c>
      <c r="E32" s="166">
        <v>67</v>
      </c>
      <c r="F32" s="168">
        <v>30.2</v>
      </c>
      <c r="G32" s="168">
        <v>2023.4</v>
      </c>
      <c r="H32" s="168">
        <v>0.13</v>
      </c>
      <c r="I32" s="168">
        <f t="shared" ref="I32:I47" si="6">ROUND(E32*H32,2)</f>
        <v>8.7100000000000009</v>
      </c>
      <c r="J32" s="168">
        <v>30.07</v>
      </c>
      <c r="K32" s="168">
        <f t="shared" ref="K32:K47" si="7">ROUND(E32*J32,2)</f>
        <v>2014.69</v>
      </c>
      <c r="L32" s="168">
        <v>21</v>
      </c>
      <c r="M32" s="168">
        <f t="shared" ref="M32:M47" si="8">G32*(1+L32/100)</f>
        <v>2448.3139999999999</v>
      </c>
      <c r="N32" s="161">
        <v>0</v>
      </c>
      <c r="O32" s="161">
        <f t="shared" ref="O32:O47" si="9">ROUND(E32*N32,5)</f>
        <v>0</v>
      </c>
      <c r="P32" s="161">
        <v>0</v>
      </c>
      <c r="Q32" s="161">
        <f t="shared" ref="Q32:Q47" si="10">ROUND(E32*P32,5)</f>
        <v>0</v>
      </c>
      <c r="R32" s="161"/>
      <c r="S32" s="161"/>
      <c r="T32" s="162">
        <v>6.6000000000000003E-2</v>
      </c>
      <c r="U32" s="161">
        <f t="shared" ref="U32:U47" si="11">ROUND(E32*T32,2)</f>
        <v>4.42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115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>
        <v>21</v>
      </c>
      <c r="B33" s="158" t="s">
        <v>158</v>
      </c>
      <c r="C33" s="185" t="s">
        <v>159</v>
      </c>
      <c r="D33" s="160" t="s">
        <v>144</v>
      </c>
      <c r="E33" s="166">
        <v>101</v>
      </c>
      <c r="F33" s="168">
        <v>36.6</v>
      </c>
      <c r="G33" s="168">
        <v>3696.6</v>
      </c>
      <c r="H33" s="168">
        <v>0.17</v>
      </c>
      <c r="I33" s="168">
        <f t="shared" si="6"/>
        <v>17.170000000000002</v>
      </c>
      <c r="J33" s="168">
        <v>36.43</v>
      </c>
      <c r="K33" s="168">
        <f t="shared" si="7"/>
        <v>3679.43</v>
      </c>
      <c r="L33" s="168">
        <v>21</v>
      </c>
      <c r="M33" s="168">
        <f t="shared" si="8"/>
        <v>4472.8859999999995</v>
      </c>
      <c r="N33" s="161">
        <v>1.0000000000000001E-5</v>
      </c>
      <c r="O33" s="161">
        <f t="shared" si="9"/>
        <v>1.01E-3</v>
      </c>
      <c r="P33" s="161">
        <v>0</v>
      </c>
      <c r="Q33" s="161">
        <f t="shared" si="10"/>
        <v>0</v>
      </c>
      <c r="R33" s="161"/>
      <c r="S33" s="161"/>
      <c r="T33" s="162">
        <v>0.08</v>
      </c>
      <c r="U33" s="161">
        <f t="shared" si="11"/>
        <v>8.08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115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>
        <v>22</v>
      </c>
      <c r="B34" s="158" t="s">
        <v>160</v>
      </c>
      <c r="C34" s="185" t="s">
        <v>161</v>
      </c>
      <c r="D34" s="160" t="s">
        <v>144</v>
      </c>
      <c r="E34" s="166">
        <v>22.33</v>
      </c>
      <c r="F34" s="168">
        <v>171</v>
      </c>
      <c r="G34" s="168">
        <v>3818.43</v>
      </c>
      <c r="H34" s="168">
        <v>171</v>
      </c>
      <c r="I34" s="168">
        <f t="shared" si="6"/>
        <v>3818.43</v>
      </c>
      <c r="J34" s="168">
        <v>0</v>
      </c>
      <c r="K34" s="168">
        <f t="shared" si="7"/>
        <v>0</v>
      </c>
      <c r="L34" s="168">
        <v>21</v>
      </c>
      <c r="M34" s="168">
        <f t="shared" si="8"/>
        <v>4620.3002999999999</v>
      </c>
      <c r="N34" s="161">
        <v>1E-3</v>
      </c>
      <c r="O34" s="161">
        <f t="shared" si="9"/>
        <v>2.2329999999999999E-2</v>
      </c>
      <c r="P34" s="161">
        <v>0</v>
      </c>
      <c r="Q34" s="161">
        <f t="shared" si="10"/>
        <v>0</v>
      </c>
      <c r="R34" s="161"/>
      <c r="S34" s="161"/>
      <c r="T34" s="162">
        <v>0</v>
      </c>
      <c r="U34" s="161">
        <f t="shared" si="11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147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>
        <v>23</v>
      </c>
      <c r="B35" s="158" t="s">
        <v>162</v>
      </c>
      <c r="C35" s="185" t="s">
        <v>163</v>
      </c>
      <c r="D35" s="160" t="s">
        <v>144</v>
      </c>
      <c r="E35" s="166">
        <v>45.674999999999997</v>
      </c>
      <c r="F35" s="168">
        <v>206</v>
      </c>
      <c r="G35" s="168">
        <v>9409.0499999999993</v>
      </c>
      <c r="H35" s="168">
        <v>206</v>
      </c>
      <c r="I35" s="168">
        <f t="shared" si="6"/>
        <v>9409.0499999999993</v>
      </c>
      <c r="J35" s="168">
        <v>0</v>
      </c>
      <c r="K35" s="168">
        <f t="shared" si="7"/>
        <v>0</v>
      </c>
      <c r="L35" s="168">
        <v>21</v>
      </c>
      <c r="M35" s="168">
        <f t="shared" si="8"/>
        <v>11384.950499999999</v>
      </c>
      <c r="N35" s="161">
        <v>1.1000000000000001E-3</v>
      </c>
      <c r="O35" s="161">
        <f t="shared" si="9"/>
        <v>5.024E-2</v>
      </c>
      <c r="P35" s="161">
        <v>0</v>
      </c>
      <c r="Q35" s="161">
        <f t="shared" si="10"/>
        <v>0</v>
      </c>
      <c r="R35" s="161"/>
      <c r="S35" s="161"/>
      <c r="T35" s="162">
        <v>0</v>
      </c>
      <c r="U35" s="161">
        <f t="shared" si="11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147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>
        <v>24</v>
      </c>
      <c r="B36" s="158" t="s">
        <v>164</v>
      </c>
      <c r="C36" s="185" t="s">
        <v>165</v>
      </c>
      <c r="D36" s="160" t="s">
        <v>144</v>
      </c>
      <c r="E36" s="166">
        <v>90.334999999999994</v>
      </c>
      <c r="F36" s="168">
        <v>358</v>
      </c>
      <c r="G36" s="168">
        <v>32339.93</v>
      </c>
      <c r="H36" s="168">
        <v>358</v>
      </c>
      <c r="I36" s="168">
        <f t="shared" si="6"/>
        <v>32339.93</v>
      </c>
      <c r="J36" s="168">
        <v>0</v>
      </c>
      <c r="K36" s="168">
        <f t="shared" si="7"/>
        <v>0</v>
      </c>
      <c r="L36" s="168">
        <v>21</v>
      </c>
      <c r="M36" s="168">
        <f t="shared" si="8"/>
        <v>39131.315300000002</v>
      </c>
      <c r="N36" s="161">
        <v>3.2100000000000002E-3</v>
      </c>
      <c r="O36" s="161">
        <f t="shared" si="9"/>
        <v>0.28998000000000002</v>
      </c>
      <c r="P36" s="161">
        <v>0</v>
      </c>
      <c r="Q36" s="161">
        <f t="shared" si="10"/>
        <v>0</v>
      </c>
      <c r="R36" s="161"/>
      <c r="S36" s="161"/>
      <c r="T36" s="162">
        <v>0</v>
      </c>
      <c r="U36" s="161">
        <f t="shared" si="11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147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>
        <v>25</v>
      </c>
      <c r="B37" s="158" t="s">
        <v>166</v>
      </c>
      <c r="C37" s="185" t="s">
        <v>167</v>
      </c>
      <c r="D37" s="160" t="s">
        <v>144</v>
      </c>
      <c r="E37" s="166">
        <v>12.18</v>
      </c>
      <c r="F37" s="168">
        <v>564</v>
      </c>
      <c r="G37" s="168">
        <v>6869.52</v>
      </c>
      <c r="H37" s="168">
        <v>564</v>
      </c>
      <c r="I37" s="168">
        <f t="shared" si="6"/>
        <v>6869.52</v>
      </c>
      <c r="J37" s="168">
        <v>0</v>
      </c>
      <c r="K37" s="168">
        <f t="shared" si="7"/>
        <v>0</v>
      </c>
      <c r="L37" s="168">
        <v>21</v>
      </c>
      <c r="M37" s="168">
        <f t="shared" si="8"/>
        <v>8312.119200000001</v>
      </c>
      <c r="N37" s="161">
        <v>5.0400000000000002E-3</v>
      </c>
      <c r="O37" s="161">
        <f t="shared" si="9"/>
        <v>6.139E-2</v>
      </c>
      <c r="P37" s="161">
        <v>0</v>
      </c>
      <c r="Q37" s="161">
        <f t="shared" si="10"/>
        <v>0</v>
      </c>
      <c r="R37" s="161"/>
      <c r="S37" s="161"/>
      <c r="T37" s="162">
        <v>0</v>
      </c>
      <c r="U37" s="161">
        <f t="shared" si="11"/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147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26</v>
      </c>
      <c r="B38" s="158" t="s">
        <v>168</v>
      </c>
      <c r="C38" s="185" t="s">
        <v>169</v>
      </c>
      <c r="D38" s="160" t="s">
        <v>144</v>
      </c>
      <c r="E38" s="166">
        <v>67</v>
      </c>
      <c r="F38" s="168">
        <v>23.7</v>
      </c>
      <c r="G38" s="168">
        <v>1587.9</v>
      </c>
      <c r="H38" s="168">
        <v>0.68</v>
      </c>
      <c r="I38" s="168">
        <f t="shared" si="6"/>
        <v>45.56</v>
      </c>
      <c r="J38" s="168">
        <v>23.02</v>
      </c>
      <c r="K38" s="168">
        <f t="shared" si="7"/>
        <v>1542.34</v>
      </c>
      <c r="L38" s="168">
        <v>21</v>
      </c>
      <c r="M38" s="168">
        <f t="shared" si="8"/>
        <v>1921.3590000000002</v>
      </c>
      <c r="N38" s="161">
        <v>0</v>
      </c>
      <c r="O38" s="161">
        <f t="shared" si="9"/>
        <v>0</v>
      </c>
      <c r="P38" s="161">
        <v>0</v>
      </c>
      <c r="Q38" s="161">
        <f t="shared" si="10"/>
        <v>0</v>
      </c>
      <c r="R38" s="161"/>
      <c r="S38" s="161"/>
      <c r="T38" s="162">
        <v>4.8000000000000001E-2</v>
      </c>
      <c r="U38" s="161">
        <f t="shared" si="11"/>
        <v>3.22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115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>
        <v>27</v>
      </c>
      <c r="B39" s="158" t="s">
        <v>170</v>
      </c>
      <c r="C39" s="185" t="s">
        <v>171</v>
      </c>
      <c r="D39" s="160" t="s">
        <v>144</v>
      </c>
      <c r="E39" s="166">
        <v>80</v>
      </c>
      <c r="F39" s="168">
        <v>29.9</v>
      </c>
      <c r="G39" s="168">
        <v>2392</v>
      </c>
      <c r="H39" s="168">
        <v>1.62</v>
      </c>
      <c r="I39" s="168">
        <f t="shared" si="6"/>
        <v>129.6</v>
      </c>
      <c r="J39" s="168">
        <v>28.279999999999998</v>
      </c>
      <c r="K39" s="168">
        <f t="shared" si="7"/>
        <v>2262.4</v>
      </c>
      <c r="L39" s="168">
        <v>21</v>
      </c>
      <c r="M39" s="168">
        <f t="shared" si="8"/>
        <v>2894.3199999999997</v>
      </c>
      <c r="N39" s="161">
        <v>0</v>
      </c>
      <c r="O39" s="161">
        <f t="shared" si="9"/>
        <v>0</v>
      </c>
      <c r="P39" s="161">
        <v>0</v>
      </c>
      <c r="Q39" s="161">
        <f t="shared" si="10"/>
        <v>0</v>
      </c>
      <c r="R39" s="161"/>
      <c r="S39" s="161"/>
      <c r="T39" s="162">
        <v>5.8999999999999997E-2</v>
      </c>
      <c r="U39" s="161">
        <f t="shared" si="11"/>
        <v>4.72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115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28</v>
      </c>
      <c r="B40" s="158" t="s">
        <v>172</v>
      </c>
      <c r="C40" s="185" t="s">
        <v>173</v>
      </c>
      <c r="D40" s="160" t="s">
        <v>144</v>
      </c>
      <c r="E40" s="166">
        <v>168</v>
      </c>
      <c r="F40" s="168">
        <v>23.8</v>
      </c>
      <c r="G40" s="168">
        <v>3998.4</v>
      </c>
      <c r="H40" s="168">
        <v>0</v>
      </c>
      <c r="I40" s="168">
        <f t="shared" si="6"/>
        <v>0</v>
      </c>
      <c r="J40" s="168">
        <v>23.8</v>
      </c>
      <c r="K40" s="168">
        <f t="shared" si="7"/>
        <v>3998.4</v>
      </c>
      <c r="L40" s="168">
        <v>21</v>
      </c>
      <c r="M40" s="168">
        <f t="shared" si="8"/>
        <v>4838.0640000000003</v>
      </c>
      <c r="N40" s="161">
        <v>0</v>
      </c>
      <c r="O40" s="161">
        <f t="shared" si="9"/>
        <v>0</v>
      </c>
      <c r="P40" s="161">
        <v>0</v>
      </c>
      <c r="Q40" s="161">
        <f t="shared" si="10"/>
        <v>0</v>
      </c>
      <c r="R40" s="161"/>
      <c r="S40" s="161"/>
      <c r="T40" s="162">
        <v>0</v>
      </c>
      <c r="U40" s="161">
        <f t="shared" si="11"/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115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0.399999999999999" outlineLevel="1" x14ac:dyDescent="0.25">
      <c r="A41" s="152">
        <v>29</v>
      </c>
      <c r="B41" s="158" t="s">
        <v>174</v>
      </c>
      <c r="C41" s="185" t="s">
        <v>175</v>
      </c>
      <c r="D41" s="160" t="s">
        <v>176</v>
      </c>
      <c r="E41" s="166">
        <v>2</v>
      </c>
      <c r="F41" s="168">
        <v>22670</v>
      </c>
      <c r="G41" s="168">
        <v>45340</v>
      </c>
      <c r="H41" s="168">
        <v>11779.27</v>
      </c>
      <c r="I41" s="168">
        <f t="shared" si="6"/>
        <v>23558.54</v>
      </c>
      <c r="J41" s="168">
        <v>10890.73</v>
      </c>
      <c r="K41" s="168">
        <f t="shared" si="7"/>
        <v>21781.46</v>
      </c>
      <c r="L41" s="168">
        <v>21</v>
      </c>
      <c r="M41" s="168">
        <f t="shared" si="8"/>
        <v>54861.4</v>
      </c>
      <c r="N41" s="161">
        <v>3.5346000000000002</v>
      </c>
      <c r="O41" s="161">
        <f t="shared" si="9"/>
        <v>7.0692000000000004</v>
      </c>
      <c r="P41" s="161">
        <v>0</v>
      </c>
      <c r="Q41" s="161">
        <f t="shared" si="10"/>
        <v>0</v>
      </c>
      <c r="R41" s="161"/>
      <c r="S41" s="161"/>
      <c r="T41" s="162">
        <v>21.65269</v>
      </c>
      <c r="U41" s="161">
        <f t="shared" si="11"/>
        <v>43.31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177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0.399999999999999" outlineLevel="1" x14ac:dyDescent="0.25">
      <c r="A42" s="152">
        <v>30</v>
      </c>
      <c r="B42" s="158" t="s">
        <v>178</v>
      </c>
      <c r="C42" s="185" t="s">
        <v>179</v>
      </c>
      <c r="D42" s="160" t="s">
        <v>176</v>
      </c>
      <c r="E42" s="166">
        <v>1</v>
      </c>
      <c r="F42" s="168">
        <v>25970</v>
      </c>
      <c r="G42" s="168">
        <v>25970</v>
      </c>
      <c r="H42" s="168">
        <v>13347.98</v>
      </c>
      <c r="I42" s="168">
        <f t="shared" si="6"/>
        <v>13347.98</v>
      </c>
      <c r="J42" s="168">
        <v>12622.02</v>
      </c>
      <c r="K42" s="168">
        <f t="shared" si="7"/>
        <v>12622.02</v>
      </c>
      <c r="L42" s="168">
        <v>21</v>
      </c>
      <c r="M42" s="168">
        <f t="shared" si="8"/>
        <v>31423.7</v>
      </c>
      <c r="N42" s="161">
        <v>3.9441199999999998</v>
      </c>
      <c r="O42" s="161">
        <f t="shared" si="9"/>
        <v>3.9441199999999998</v>
      </c>
      <c r="P42" s="161">
        <v>0</v>
      </c>
      <c r="Q42" s="161">
        <f t="shared" si="10"/>
        <v>0</v>
      </c>
      <c r="R42" s="161"/>
      <c r="S42" s="161"/>
      <c r="T42" s="162">
        <v>24.71744</v>
      </c>
      <c r="U42" s="161">
        <f t="shared" si="11"/>
        <v>24.72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177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 x14ac:dyDescent="0.25">
      <c r="A43" s="152">
        <v>31</v>
      </c>
      <c r="B43" s="158" t="s">
        <v>180</v>
      </c>
      <c r="C43" s="185" t="s">
        <v>181</v>
      </c>
      <c r="D43" s="160" t="s">
        <v>176</v>
      </c>
      <c r="E43" s="166">
        <v>2</v>
      </c>
      <c r="F43" s="168">
        <v>16300</v>
      </c>
      <c r="G43" s="168">
        <v>32600</v>
      </c>
      <c r="H43" s="168">
        <v>15080.32</v>
      </c>
      <c r="I43" s="168">
        <f t="shared" si="6"/>
        <v>30160.639999999999</v>
      </c>
      <c r="J43" s="168">
        <v>1219.6800000000003</v>
      </c>
      <c r="K43" s="168">
        <f t="shared" si="7"/>
        <v>2439.36</v>
      </c>
      <c r="L43" s="168">
        <v>21</v>
      </c>
      <c r="M43" s="168">
        <f t="shared" si="8"/>
        <v>39446</v>
      </c>
      <c r="N43" s="161">
        <v>0.15422</v>
      </c>
      <c r="O43" s="161">
        <f t="shared" si="9"/>
        <v>0.30843999999999999</v>
      </c>
      <c r="P43" s="161">
        <v>0</v>
      </c>
      <c r="Q43" s="161">
        <f t="shared" si="10"/>
        <v>0</v>
      </c>
      <c r="R43" s="161"/>
      <c r="S43" s="161"/>
      <c r="T43" s="162">
        <v>2.37662</v>
      </c>
      <c r="U43" s="161">
        <f t="shared" si="11"/>
        <v>4.75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177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0.399999999999999" outlineLevel="1" x14ac:dyDescent="0.25">
      <c r="A44" s="152">
        <v>32</v>
      </c>
      <c r="B44" s="158" t="s">
        <v>182</v>
      </c>
      <c r="C44" s="185" t="s">
        <v>183</v>
      </c>
      <c r="D44" s="160" t="s">
        <v>184</v>
      </c>
      <c r="E44" s="166">
        <v>1</v>
      </c>
      <c r="F44" s="168">
        <v>21500</v>
      </c>
      <c r="G44" s="168">
        <v>21500</v>
      </c>
      <c r="H44" s="168">
        <v>0</v>
      </c>
      <c r="I44" s="168">
        <f t="shared" si="6"/>
        <v>0</v>
      </c>
      <c r="J44" s="168">
        <v>21500</v>
      </c>
      <c r="K44" s="168">
        <f t="shared" si="7"/>
        <v>21500</v>
      </c>
      <c r="L44" s="168">
        <v>21</v>
      </c>
      <c r="M44" s="168">
        <f t="shared" si="8"/>
        <v>26015</v>
      </c>
      <c r="N44" s="161">
        <v>0.12</v>
      </c>
      <c r="O44" s="161">
        <f t="shared" si="9"/>
        <v>0.12</v>
      </c>
      <c r="P44" s="161">
        <v>0</v>
      </c>
      <c r="Q44" s="161">
        <f t="shared" si="10"/>
        <v>0</v>
      </c>
      <c r="R44" s="161"/>
      <c r="S44" s="161"/>
      <c r="T44" s="162">
        <v>0</v>
      </c>
      <c r="U44" s="161">
        <f t="shared" si="11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115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2">
        <v>33</v>
      </c>
      <c r="B45" s="158" t="s">
        <v>185</v>
      </c>
      <c r="C45" s="185" t="s">
        <v>186</v>
      </c>
      <c r="D45" s="160" t="s">
        <v>114</v>
      </c>
      <c r="E45" s="166">
        <v>311</v>
      </c>
      <c r="F45" s="168">
        <v>7790</v>
      </c>
      <c r="G45" s="168">
        <v>2422690</v>
      </c>
      <c r="H45" s="168">
        <v>0</v>
      </c>
      <c r="I45" s="168">
        <f t="shared" si="6"/>
        <v>0</v>
      </c>
      <c r="J45" s="168">
        <v>7790</v>
      </c>
      <c r="K45" s="168">
        <f t="shared" si="7"/>
        <v>2422690</v>
      </c>
      <c r="L45" s="168">
        <v>21</v>
      </c>
      <c r="M45" s="168">
        <f t="shared" si="8"/>
        <v>2931454.9</v>
      </c>
      <c r="N45" s="161">
        <v>6.6000000000000003E-2</v>
      </c>
      <c r="O45" s="161">
        <f t="shared" si="9"/>
        <v>20.526</v>
      </c>
      <c r="P45" s="161">
        <v>0</v>
      </c>
      <c r="Q45" s="161">
        <f t="shared" si="10"/>
        <v>0</v>
      </c>
      <c r="R45" s="161"/>
      <c r="S45" s="161"/>
      <c r="T45" s="162">
        <v>0</v>
      </c>
      <c r="U45" s="161">
        <f t="shared" si="11"/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>
        <v>34</v>
      </c>
      <c r="B46" s="158" t="s">
        <v>187</v>
      </c>
      <c r="C46" s="185" t="s">
        <v>188</v>
      </c>
      <c r="D46" s="160" t="s">
        <v>144</v>
      </c>
      <c r="E46" s="166">
        <v>3</v>
      </c>
      <c r="F46" s="168">
        <v>520</v>
      </c>
      <c r="G46" s="168">
        <v>1560</v>
      </c>
      <c r="H46" s="168">
        <v>0</v>
      </c>
      <c r="I46" s="168">
        <f t="shared" si="6"/>
        <v>0</v>
      </c>
      <c r="J46" s="168">
        <v>520</v>
      </c>
      <c r="K46" s="168">
        <f t="shared" si="7"/>
        <v>1560</v>
      </c>
      <c r="L46" s="168">
        <v>21</v>
      </c>
      <c r="M46" s="168">
        <f t="shared" si="8"/>
        <v>1887.6</v>
      </c>
      <c r="N46" s="161">
        <v>1E-3</v>
      </c>
      <c r="O46" s="161">
        <f t="shared" si="9"/>
        <v>3.0000000000000001E-3</v>
      </c>
      <c r="P46" s="161">
        <v>0</v>
      </c>
      <c r="Q46" s="161">
        <f t="shared" si="10"/>
        <v>0</v>
      </c>
      <c r="R46" s="161"/>
      <c r="S46" s="161"/>
      <c r="T46" s="162">
        <v>0</v>
      </c>
      <c r="U46" s="161">
        <f t="shared" si="11"/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115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>
        <v>35</v>
      </c>
      <c r="B47" s="158" t="s">
        <v>189</v>
      </c>
      <c r="C47" s="185" t="s">
        <v>190</v>
      </c>
      <c r="D47" s="160" t="s">
        <v>126</v>
      </c>
      <c r="E47" s="166">
        <v>568</v>
      </c>
      <c r="F47" s="168">
        <v>103.5</v>
      </c>
      <c r="G47" s="168">
        <v>58788</v>
      </c>
      <c r="H47" s="168">
        <v>31.08</v>
      </c>
      <c r="I47" s="168">
        <f t="shared" si="6"/>
        <v>17653.439999999999</v>
      </c>
      <c r="J47" s="168">
        <v>72.42</v>
      </c>
      <c r="K47" s="168">
        <f t="shared" si="7"/>
        <v>41134.559999999998</v>
      </c>
      <c r="L47" s="168">
        <v>21</v>
      </c>
      <c r="M47" s="168">
        <f t="shared" si="8"/>
        <v>71133.48</v>
      </c>
      <c r="N47" s="161">
        <v>5.0000000000000001E-4</v>
      </c>
      <c r="O47" s="161">
        <f t="shared" si="9"/>
        <v>0.28399999999999997</v>
      </c>
      <c r="P47" s="161">
        <v>0</v>
      </c>
      <c r="Q47" s="161">
        <f t="shared" si="10"/>
        <v>0</v>
      </c>
      <c r="R47" s="161"/>
      <c r="S47" s="161"/>
      <c r="T47" s="162">
        <v>9.4E-2</v>
      </c>
      <c r="U47" s="161">
        <f t="shared" si="11"/>
        <v>53.39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115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5">
      <c r="A48" s="153" t="s">
        <v>110</v>
      </c>
      <c r="B48" s="159" t="s">
        <v>67</v>
      </c>
      <c r="C48" s="186" t="s">
        <v>68</v>
      </c>
      <c r="D48" s="163"/>
      <c r="E48" s="167"/>
      <c r="F48" s="169"/>
      <c r="G48" s="169">
        <f>SUMIF(AE49:AE49,"&lt;&gt;NOR",G49:G49)</f>
        <v>5000</v>
      </c>
      <c r="H48" s="169"/>
      <c r="I48" s="169">
        <f>SUM(I49:I49)</f>
        <v>0</v>
      </c>
      <c r="J48" s="169"/>
      <c r="K48" s="169">
        <f>SUM(K49:K49)</f>
        <v>5000</v>
      </c>
      <c r="L48" s="169"/>
      <c r="M48" s="169">
        <f>SUM(M49:M49)</f>
        <v>6050</v>
      </c>
      <c r="N48" s="164"/>
      <c r="O48" s="164">
        <f>SUM(O49:O49)</f>
        <v>0</v>
      </c>
      <c r="P48" s="164"/>
      <c r="Q48" s="164">
        <f>SUM(Q49:Q49)</f>
        <v>0</v>
      </c>
      <c r="R48" s="164"/>
      <c r="S48" s="164"/>
      <c r="T48" s="165"/>
      <c r="U48" s="164">
        <f>SUM(U49:U49)</f>
        <v>0</v>
      </c>
      <c r="AE48" t="s">
        <v>111</v>
      </c>
    </row>
    <row r="49" spans="1:60" outlineLevel="1" x14ac:dyDescent="0.25">
      <c r="A49" s="152">
        <v>36</v>
      </c>
      <c r="B49" s="158" t="s">
        <v>191</v>
      </c>
      <c r="C49" s="185" t="s">
        <v>192</v>
      </c>
      <c r="D49" s="160" t="s">
        <v>193</v>
      </c>
      <c r="E49" s="166">
        <v>1</v>
      </c>
      <c r="F49" s="168">
        <v>5000</v>
      </c>
      <c r="G49" s="168">
        <v>5000</v>
      </c>
      <c r="H49" s="168">
        <v>0</v>
      </c>
      <c r="I49" s="168">
        <f>ROUND(E49*H49,2)</f>
        <v>0</v>
      </c>
      <c r="J49" s="168">
        <v>5000</v>
      </c>
      <c r="K49" s="168">
        <f>ROUND(E49*J49,2)</f>
        <v>5000</v>
      </c>
      <c r="L49" s="168">
        <v>21</v>
      </c>
      <c r="M49" s="168">
        <f>G49*(1+L49/100)</f>
        <v>6050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0</v>
      </c>
      <c r="U49" s="161">
        <f>ROUND(E49*T49,2)</f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115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5">
      <c r="A50" s="153" t="s">
        <v>110</v>
      </c>
      <c r="B50" s="159" t="s">
        <v>69</v>
      </c>
      <c r="C50" s="186" t="s">
        <v>70</v>
      </c>
      <c r="D50" s="163"/>
      <c r="E50" s="167"/>
      <c r="F50" s="169"/>
      <c r="G50" s="169">
        <f>SUMIF(AE51:AE59,"&lt;&gt;NOR",G51:G59)</f>
        <v>43743.66</v>
      </c>
      <c r="H50" s="169"/>
      <c r="I50" s="169">
        <f>SUM(I51:I59)</f>
        <v>935.8</v>
      </c>
      <c r="J50" s="169"/>
      <c r="K50" s="169">
        <f>SUM(K51:K59)</f>
        <v>42807.860000000008</v>
      </c>
      <c r="L50" s="169"/>
      <c r="M50" s="169">
        <f>SUM(M51:M59)</f>
        <v>52929.828600000001</v>
      </c>
      <c r="N50" s="164"/>
      <c r="O50" s="164">
        <f>SUM(O51:O59)</f>
        <v>0</v>
      </c>
      <c r="P50" s="164"/>
      <c r="Q50" s="164">
        <f>SUM(Q51:Q59)</f>
        <v>11.028600000000001</v>
      </c>
      <c r="R50" s="164"/>
      <c r="S50" s="164"/>
      <c r="T50" s="165"/>
      <c r="U50" s="164">
        <f>SUM(U51:U59)</f>
        <v>62.669999999999995</v>
      </c>
      <c r="AE50" t="s">
        <v>111</v>
      </c>
    </row>
    <row r="51" spans="1:60" outlineLevel="1" x14ac:dyDescent="0.25">
      <c r="A51" s="152">
        <v>37</v>
      </c>
      <c r="B51" s="158" t="s">
        <v>194</v>
      </c>
      <c r="C51" s="185" t="s">
        <v>195</v>
      </c>
      <c r="D51" s="160" t="s">
        <v>144</v>
      </c>
      <c r="E51" s="166">
        <v>20</v>
      </c>
      <c r="F51" s="168">
        <v>77.3</v>
      </c>
      <c r="G51" s="168">
        <v>1546</v>
      </c>
      <c r="H51" s="168">
        <v>46.79</v>
      </c>
      <c r="I51" s="168">
        <f t="shared" ref="I51:I59" si="12">ROUND(E51*H51,2)</f>
        <v>935.8</v>
      </c>
      <c r="J51" s="168">
        <v>30.509999999999998</v>
      </c>
      <c r="K51" s="168">
        <f t="shared" ref="K51:K59" si="13">ROUND(E51*J51,2)</f>
        <v>610.20000000000005</v>
      </c>
      <c r="L51" s="168">
        <v>21</v>
      </c>
      <c r="M51" s="168">
        <f t="shared" ref="M51:M59" si="14">G51*(1+L51/100)</f>
        <v>1870.6599999999999</v>
      </c>
      <c r="N51" s="161">
        <v>0</v>
      </c>
      <c r="O51" s="161">
        <f t="shared" ref="O51:O59" si="15">ROUND(E51*N51,5)</f>
        <v>0</v>
      </c>
      <c r="P51" s="161">
        <v>0</v>
      </c>
      <c r="Q51" s="161">
        <f t="shared" ref="Q51:Q59" si="16">ROUND(E51*P51,5)</f>
        <v>0</v>
      </c>
      <c r="R51" s="161"/>
      <c r="S51" s="161"/>
      <c r="T51" s="162">
        <v>3.6999999999999998E-2</v>
      </c>
      <c r="U51" s="161">
        <f t="shared" ref="U51:U59" si="17">ROUND(E51*T51,2)</f>
        <v>0.74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>
        <v>38</v>
      </c>
      <c r="B52" s="158" t="s">
        <v>196</v>
      </c>
      <c r="C52" s="185" t="s">
        <v>197</v>
      </c>
      <c r="D52" s="160" t="s">
        <v>126</v>
      </c>
      <c r="E52" s="166">
        <v>10</v>
      </c>
      <c r="F52" s="168">
        <v>43.4</v>
      </c>
      <c r="G52" s="168">
        <v>434</v>
      </c>
      <c r="H52" s="168">
        <v>0</v>
      </c>
      <c r="I52" s="168">
        <f t="shared" si="12"/>
        <v>0</v>
      </c>
      <c r="J52" s="168">
        <v>43.4</v>
      </c>
      <c r="K52" s="168">
        <f t="shared" si="13"/>
        <v>434</v>
      </c>
      <c r="L52" s="168">
        <v>21</v>
      </c>
      <c r="M52" s="168">
        <f t="shared" si="14"/>
        <v>525.14</v>
      </c>
      <c r="N52" s="161">
        <v>0</v>
      </c>
      <c r="O52" s="161">
        <f t="shared" si="15"/>
        <v>0</v>
      </c>
      <c r="P52" s="161">
        <v>0.66</v>
      </c>
      <c r="Q52" s="161">
        <f t="shared" si="16"/>
        <v>6.6</v>
      </c>
      <c r="R52" s="161"/>
      <c r="S52" s="161"/>
      <c r="T52" s="162">
        <v>7.8E-2</v>
      </c>
      <c r="U52" s="161">
        <f t="shared" si="17"/>
        <v>0.78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115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>
        <v>39</v>
      </c>
      <c r="B53" s="158" t="s">
        <v>198</v>
      </c>
      <c r="C53" s="185" t="s">
        <v>199</v>
      </c>
      <c r="D53" s="160" t="s">
        <v>126</v>
      </c>
      <c r="E53" s="166">
        <v>10</v>
      </c>
      <c r="F53" s="168">
        <v>127.5</v>
      </c>
      <c r="G53" s="168">
        <v>1275</v>
      </c>
      <c r="H53" s="168">
        <v>0</v>
      </c>
      <c r="I53" s="168">
        <f t="shared" si="12"/>
        <v>0</v>
      </c>
      <c r="J53" s="168">
        <v>127.5</v>
      </c>
      <c r="K53" s="168">
        <f t="shared" si="13"/>
        <v>1275</v>
      </c>
      <c r="L53" s="168">
        <v>21</v>
      </c>
      <c r="M53" s="168">
        <f t="shared" si="14"/>
        <v>1542.75</v>
      </c>
      <c r="N53" s="161">
        <v>0</v>
      </c>
      <c r="O53" s="161">
        <f t="shared" si="15"/>
        <v>0</v>
      </c>
      <c r="P53" s="161">
        <v>0.13200000000000001</v>
      </c>
      <c r="Q53" s="161">
        <f t="shared" si="16"/>
        <v>1.32</v>
      </c>
      <c r="R53" s="161"/>
      <c r="S53" s="161"/>
      <c r="T53" s="162">
        <v>0.23499999999999999</v>
      </c>
      <c r="U53" s="161">
        <f t="shared" si="17"/>
        <v>2.35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115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>
        <v>40</v>
      </c>
      <c r="B54" s="158" t="s">
        <v>200</v>
      </c>
      <c r="C54" s="185" t="s">
        <v>201</v>
      </c>
      <c r="D54" s="160" t="s">
        <v>114</v>
      </c>
      <c r="E54" s="166">
        <v>1.413</v>
      </c>
      <c r="F54" s="168">
        <v>12580</v>
      </c>
      <c r="G54" s="168">
        <v>17775.54</v>
      </c>
      <c r="H54" s="168">
        <v>0</v>
      </c>
      <c r="I54" s="168">
        <f t="shared" si="12"/>
        <v>0</v>
      </c>
      <c r="J54" s="168">
        <v>12580</v>
      </c>
      <c r="K54" s="168">
        <f t="shared" si="13"/>
        <v>17775.54</v>
      </c>
      <c r="L54" s="168">
        <v>21</v>
      </c>
      <c r="M54" s="168">
        <f t="shared" si="14"/>
        <v>21508.403399999999</v>
      </c>
      <c r="N54" s="161">
        <v>0</v>
      </c>
      <c r="O54" s="161">
        <f t="shared" si="15"/>
        <v>0</v>
      </c>
      <c r="P54" s="161">
        <v>2.2000000000000002</v>
      </c>
      <c r="Q54" s="161">
        <f t="shared" si="16"/>
        <v>3.1086</v>
      </c>
      <c r="R54" s="161"/>
      <c r="S54" s="161"/>
      <c r="T54" s="162">
        <v>30.439</v>
      </c>
      <c r="U54" s="161">
        <f t="shared" si="17"/>
        <v>43.01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115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>
        <v>41</v>
      </c>
      <c r="B55" s="158" t="s">
        <v>202</v>
      </c>
      <c r="C55" s="185" t="s">
        <v>203</v>
      </c>
      <c r="D55" s="160" t="s">
        <v>204</v>
      </c>
      <c r="E55" s="166">
        <v>1.32</v>
      </c>
      <c r="F55" s="168">
        <v>1375</v>
      </c>
      <c r="G55" s="168">
        <v>1815</v>
      </c>
      <c r="H55" s="168">
        <v>0</v>
      </c>
      <c r="I55" s="168">
        <f t="shared" si="12"/>
        <v>0</v>
      </c>
      <c r="J55" s="168">
        <v>1375</v>
      </c>
      <c r="K55" s="168">
        <f t="shared" si="13"/>
        <v>1815</v>
      </c>
      <c r="L55" s="168">
        <v>21</v>
      </c>
      <c r="M55" s="168">
        <f t="shared" si="14"/>
        <v>2196.15</v>
      </c>
      <c r="N55" s="161">
        <v>0</v>
      </c>
      <c r="O55" s="161">
        <f t="shared" si="15"/>
        <v>0</v>
      </c>
      <c r="P55" s="161">
        <v>0</v>
      </c>
      <c r="Q55" s="161">
        <f t="shared" si="16"/>
        <v>0</v>
      </c>
      <c r="R55" s="161"/>
      <c r="S55" s="161"/>
      <c r="T55" s="162">
        <v>0</v>
      </c>
      <c r="U55" s="161">
        <f t="shared" si="17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115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>
        <v>42</v>
      </c>
      <c r="B56" s="158" t="s">
        <v>205</v>
      </c>
      <c r="C56" s="185" t="s">
        <v>206</v>
      </c>
      <c r="D56" s="160" t="s">
        <v>204</v>
      </c>
      <c r="E56" s="166">
        <v>9.7089999999999996</v>
      </c>
      <c r="F56" s="168">
        <v>1375</v>
      </c>
      <c r="G56" s="168">
        <v>13349.88</v>
      </c>
      <c r="H56" s="168">
        <v>0</v>
      </c>
      <c r="I56" s="168">
        <f t="shared" si="12"/>
        <v>0</v>
      </c>
      <c r="J56" s="168">
        <v>1375</v>
      </c>
      <c r="K56" s="168">
        <f t="shared" si="13"/>
        <v>13349.88</v>
      </c>
      <c r="L56" s="168">
        <v>21</v>
      </c>
      <c r="M56" s="168">
        <f t="shared" si="14"/>
        <v>16153.354799999999</v>
      </c>
      <c r="N56" s="161">
        <v>0</v>
      </c>
      <c r="O56" s="161">
        <f t="shared" si="15"/>
        <v>0</v>
      </c>
      <c r="P56" s="161">
        <v>0</v>
      </c>
      <c r="Q56" s="161">
        <f t="shared" si="16"/>
        <v>0</v>
      </c>
      <c r="R56" s="161"/>
      <c r="S56" s="161"/>
      <c r="T56" s="162">
        <v>0</v>
      </c>
      <c r="U56" s="161">
        <f t="shared" si="17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115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2">
        <v>43</v>
      </c>
      <c r="B57" s="158" t="s">
        <v>207</v>
      </c>
      <c r="C57" s="185" t="s">
        <v>208</v>
      </c>
      <c r="D57" s="160" t="s">
        <v>204</v>
      </c>
      <c r="E57" s="166">
        <v>11.029</v>
      </c>
      <c r="F57" s="168">
        <v>226</v>
      </c>
      <c r="G57" s="168">
        <v>2492.5500000000002</v>
      </c>
      <c r="H57" s="168">
        <v>0</v>
      </c>
      <c r="I57" s="168">
        <f t="shared" si="12"/>
        <v>0</v>
      </c>
      <c r="J57" s="168">
        <v>226</v>
      </c>
      <c r="K57" s="168">
        <f t="shared" si="13"/>
        <v>2492.5500000000002</v>
      </c>
      <c r="L57" s="168">
        <v>21</v>
      </c>
      <c r="M57" s="168">
        <f t="shared" si="14"/>
        <v>3015.9855000000002</v>
      </c>
      <c r="N57" s="161">
        <v>0</v>
      </c>
      <c r="O57" s="161">
        <f t="shared" si="15"/>
        <v>0</v>
      </c>
      <c r="P57" s="161">
        <v>0</v>
      </c>
      <c r="Q57" s="161">
        <f t="shared" si="16"/>
        <v>0</v>
      </c>
      <c r="R57" s="161"/>
      <c r="S57" s="161"/>
      <c r="T57" s="162">
        <v>0.49</v>
      </c>
      <c r="U57" s="161">
        <f t="shared" si="17"/>
        <v>5.4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115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44</v>
      </c>
      <c r="B58" s="158" t="s">
        <v>209</v>
      </c>
      <c r="C58" s="185" t="s">
        <v>210</v>
      </c>
      <c r="D58" s="160" t="s">
        <v>204</v>
      </c>
      <c r="E58" s="166">
        <v>99.260999999999996</v>
      </c>
      <c r="F58" s="168">
        <v>15.6</v>
      </c>
      <c r="G58" s="168">
        <v>1548.47</v>
      </c>
      <c r="H58" s="168">
        <v>0</v>
      </c>
      <c r="I58" s="168">
        <f t="shared" si="12"/>
        <v>0</v>
      </c>
      <c r="J58" s="168">
        <v>15.6</v>
      </c>
      <c r="K58" s="168">
        <f t="shared" si="13"/>
        <v>1548.47</v>
      </c>
      <c r="L58" s="168">
        <v>21</v>
      </c>
      <c r="M58" s="168">
        <f t="shared" si="14"/>
        <v>1873.6487</v>
      </c>
      <c r="N58" s="161">
        <v>0</v>
      </c>
      <c r="O58" s="161">
        <f t="shared" si="15"/>
        <v>0</v>
      </c>
      <c r="P58" s="161">
        <v>0</v>
      </c>
      <c r="Q58" s="161">
        <f t="shared" si="16"/>
        <v>0</v>
      </c>
      <c r="R58" s="161"/>
      <c r="S58" s="161"/>
      <c r="T58" s="162">
        <v>0</v>
      </c>
      <c r="U58" s="161">
        <f t="shared" si="17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115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2">
        <v>45</v>
      </c>
      <c r="B59" s="158" t="s">
        <v>211</v>
      </c>
      <c r="C59" s="185" t="s">
        <v>212</v>
      </c>
      <c r="D59" s="160" t="s">
        <v>204</v>
      </c>
      <c r="E59" s="166">
        <v>11.029</v>
      </c>
      <c r="F59" s="168">
        <v>318</v>
      </c>
      <c r="G59" s="168">
        <v>3507.22</v>
      </c>
      <c r="H59" s="168">
        <v>0</v>
      </c>
      <c r="I59" s="168">
        <f t="shared" si="12"/>
        <v>0</v>
      </c>
      <c r="J59" s="168">
        <v>318</v>
      </c>
      <c r="K59" s="168">
        <f t="shared" si="13"/>
        <v>3507.22</v>
      </c>
      <c r="L59" s="168">
        <v>21</v>
      </c>
      <c r="M59" s="168">
        <f t="shared" si="14"/>
        <v>4243.7361999999994</v>
      </c>
      <c r="N59" s="161">
        <v>0</v>
      </c>
      <c r="O59" s="161">
        <f t="shared" si="15"/>
        <v>0</v>
      </c>
      <c r="P59" s="161">
        <v>0</v>
      </c>
      <c r="Q59" s="161">
        <f t="shared" si="16"/>
        <v>0</v>
      </c>
      <c r="R59" s="161"/>
      <c r="S59" s="161"/>
      <c r="T59" s="162">
        <v>0.94199999999999995</v>
      </c>
      <c r="U59" s="161">
        <f t="shared" si="17"/>
        <v>10.39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115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5">
      <c r="A60" s="153" t="s">
        <v>110</v>
      </c>
      <c r="B60" s="159" t="s">
        <v>71</v>
      </c>
      <c r="C60" s="186" t="s">
        <v>72</v>
      </c>
      <c r="D60" s="163"/>
      <c r="E60" s="167"/>
      <c r="F60" s="169"/>
      <c r="G60" s="169">
        <f>SUMIF(AE61:AE61,"&lt;&gt;NOR",G61:G61)</f>
        <v>33538.74</v>
      </c>
      <c r="H60" s="169"/>
      <c r="I60" s="169">
        <f>SUM(I61:I61)</f>
        <v>0</v>
      </c>
      <c r="J60" s="169"/>
      <c r="K60" s="169">
        <f>SUM(K61:K61)</f>
        <v>33538.74</v>
      </c>
      <c r="L60" s="169"/>
      <c r="M60" s="169">
        <f>SUM(M61:M61)</f>
        <v>40581.875399999997</v>
      </c>
      <c r="N60" s="164"/>
      <c r="O60" s="164">
        <f>SUM(O61:O61)</f>
        <v>0</v>
      </c>
      <c r="P60" s="164"/>
      <c r="Q60" s="164">
        <f>SUM(Q61:Q61)</f>
        <v>0</v>
      </c>
      <c r="R60" s="164"/>
      <c r="S60" s="164"/>
      <c r="T60" s="165"/>
      <c r="U60" s="164">
        <f>SUM(U61:U61)</f>
        <v>51.22</v>
      </c>
      <c r="AE60" t="s">
        <v>111</v>
      </c>
    </row>
    <row r="61" spans="1:60" outlineLevel="1" x14ac:dyDescent="0.25">
      <c r="A61" s="152">
        <v>46</v>
      </c>
      <c r="B61" s="158" t="s">
        <v>213</v>
      </c>
      <c r="C61" s="185" t="s">
        <v>214</v>
      </c>
      <c r="D61" s="160" t="s">
        <v>204</v>
      </c>
      <c r="E61" s="166">
        <v>242.15700000000001</v>
      </c>
      <c r="F61" s="168">
        <v>138.5</v>
      </c>
      <c r="G61" s="168">
        <v>33538.74</v>
      </c>
      <c r="H61" s="168">
        <v>0</v>
      </c>
      <c r="I61" s="168">
        <f>ROUND(E61*H61,2)</f>
        <v>0</v>
      </c>
      <c r="J61" s="168">
        <v>138.5</v>
      </c>
      <c r="K61" s="168">
        <f>ROUND(E61*J61,2)</f>
        <v>33538.74</v>
      </c>
      <c r="L61" s="168">
        <v>21</v>
      </c>
      <c r="M61" s="168">
        <f>G61*(1+L61/100)</f>
        <v>40581.875399999997</v>
      </c>
      <c r="N61" s="161">
        <v>0</v>
      </c>
      <c r="O61" s="161">
        <f>ROUND(E61*N61,5)</f>
        <v>0</v>
      </c>
      <c r="P61" s="161">
        <v>0</v>
      </c>
      <c r="Q61" s="161">
        <f>ROUND(E61*P61,5)</f>
        <v>0</v>
      </c>
      <c r="R61" s="161"/>
      <c r="S61" s="161"/>
      <c r="T61" s="162">
        <v>0.21149999999999999</v>
      </c>
      <c r="U61" s="161">
        <f>ROUND(E61*T61,2)</f>
        <v>51.22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115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5">
      <c r="A62" s="153" t="s">
        <v>110</v>
      </c>
      <c r="B62" s="159" t="s">
        <v>73</v>
      </c>
      <c r="C62" s="186" t="s">
        <v>74</v>
      </c>
      <c r="D62" s="163"/>
      <c r="E62" s="167"/>
      <c r="F62" s="169"/>
      <c r="G62" s="169">
        <f>SUMIF(AE63:AE85,"&lt;&gt;NOR",G63:G85)</f>
        <v>610624.72</v>
      </c>
      <c r="H62" s="169"/>
      <c r="I62" s="169">
        <f>SUM(I63:I85)</f>
        <v>213805.40000000002</v>
      </c>
      <c r="J62" s="169"/>
      <c r="K62" s="169">
        <f>SUM(K63:K85)</f>
        <v>396819.32000000007</v>
      </c>
      <c r="L62" s="169"/>
      <c r="M62" s="169">
        <f>SUM(M63:M85)</f>
        <v>738855.91119999974</v>
      </c>
      <c r="N62" s="164"/>
      <c r="O62" s="164">
        <f>SUM(O63:O85)</f>
        <v>1.4648299999999999</v>
      </c>
      <c r="P62" s="164"/>
      <c r="Q62" s="164">
        <f>SUM(Q63:Q85)</f>
        <v>0</v>
      </c>
      <c r="R62" s="164"/>
      <c r="S62" s="164"/>
      <c r="T62" s="165"/>
      <c r="U62" s="164">
        <f>SUM(U63:U85)</f>
        <v>607.39</v>
      </c>
      <c r="AE62" t="s">
        <v>111</v>
      </c>
    </row>
    <row r="63" spans="1:60" outlineLevel="1" x14ac:dyDescent="0.25">
      <c r="A63" s="152">
        <v>47</v>
      </c>
      <c r="B63" s="158" t="s">
        <v>215</v>
      </c>
      <c r="C63" s="185" t="s">
        <v>216</v>
      </c>
      <c r="D63" s="160" t="s">
        <v>144</v>
      </c>
      <c r="E63" s="166">
        <v>66.3</v>
      </c>
      <c r="F63" s="168">
        <v>806</v>
      </c>
      <c r="G63" s="168">
        <v>53437.8</v>
      </c>
      <c r="H63" s="168">
        <v>412.94</v>
      </c>
      <c r="I63" s="168">
        <f t="shared" ref="I63:I85" si="18">ROUND(E63*H63,2)</f>
        <v>27377.919999999998</v>
      </c>
      <c r="J63" s="168">
        <v>393.06</v>
      </c>
      <c r="K63" s="168">
        <f t="shared" ref="K63:K85" si="19">ROUND(E63*J63,2)</f>
        <v>26059.88</v>
      </c>
      <c r="L63" s="168">
        <v>21</v>
      </c>
      <c r="M63" s="168">
        <f t="shared" ref="M63:M85" si="20">G63*(1+L63/100)</f>
        <v>64659.738000000005</v>
      </c>
      <c r="N63" s="161">
        <v>2.5200000000000001E-3</v>
      </c>
      <c r="O63" s="161">
        <f t="shared" ref="O63:O85" si="21">ROUND(E63*N63,5)</f>
        <v>0.16708000000000001</v>
      </c>
      <c r="P63" s="161">
        <v>0</v>
      </c>
      <c r="Q63" s="161">
        <f t="shared" ref="Q63:Q85" si="22">ROUND(E63*P63,5)</f>
        <v>0</v>
      </c>
      <c r="R63" s="161"/>
      <c r="S63" s="161"/>
      <c r="T63" s="162">
        <v>0.8</v>
      </c>
      <c r="U63" s="161">
        <f t="shared" ref="U63:U85" si="23">ROUND(E63*T63,2)</f>
        <v>53.04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115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2">
        <v>48</v>
      </c>
      <c r="B64" s="158" t="s">
        <v>217</v>
      </c>
      <c r="C64" s="185" t="s">
        <v>218</v>
      </c>
      <c r="D64" s="160" t="s">
        <v>144</v>
      </c>
      <c r="E64" s="166">
        <v>23.8</v>
      </c>
      <c r="F64" s="168">
        <v>782</v>
      </c>
      <c r="G64" s="168">
        <v>18611.599999999999</v>
      </c>
      <c r="H64" s="168">
        <v>511.77</v>
      </c>
      <c r="I64" s="168">
        <f t="shared" si="18"/>
        <v>12180.13</v>
      </c>
      <c r="J64" s="168">
        <v>270.23</v>
      </c>
      <c r="K64" s="168">
        <f t="shared" si="19"/>
        <v>6431.47</v>
      </c>
      <c r="L64" s="168">
        <v>21</v>
      </c>
      <c r="M64" s="168">
        <f t="shared" si="20"/>
        <v>22520.035999999996</v>
      </c>
      <c r="N64" s="161">
        <v>3.5699999999999998E-3</v>
      </c>
      <c r="O64" s="161">
        <f t="shared" si="21"/>
        <v>8.4970000000000004E-2</v>
      </c>
      <c r="P64" s="161">
        <v>0</v>
      </c>
      <c r="Q64" s="161">
        <f t="shared" si="22"/>
        <v>0</v>
      </c>
      <c r="R64" s="161"/>
      <c r="S64" s="161"/>
      <c r="T64" s="162">
        <v>0.55000000000000004</v>
      </c>
      <c r="U64" s="161">
        <f t="shared" si="23"/>
        <v>13.09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115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>
        <v>49</v>
      </c>
      <c r="B65" s="158" t="s">
        <v>219</v>
      </c>
      <c r="C65" s="185" t="s">
        <v>220</v>
      </c>
      <c r="D65" s="160" t="s">
        <v>144</v>
      </c>
      <c r="E65" s="166">
        <v>21.6</v>
      </c>
      <c r="F65" s="168">
        <v>607</v>
      </c>
      <c r="G65" s="168">
        <v>13111.2</v>
      </c>
      <c r="H65" s="168">
        <v>205.23</v>
      </c>
      <c r="I65" s="168">
        <f t="shared" si="18"/>
        <v>4432.97</v>
      </c>
      <c r="J65" s="168">
        <v>401.77</v>
      </c>
      <c r="K65" s="168">
        <f t="shared" si="19"/>
        <v>8678.23</v>
      </c>
      <c r="L65" s="168">
        <v>21</v>
      </c>
      <c r="M65" s="168">
        <f t="shared" si="20"/>
        <v>15864.552</v>
      </c>
      <c r="N65" s="161">
        <v>7.7999999999999999E-4</v>
      </c>
      <c r="O65" s="161">
        <f t="shared" si="21"/>
        <v>1.685E-2</v>
      </c>
      <c r="P65" s="161">
        <v>0</v>
      </c>
      <c r="Q65" s="161">
        <f t="shared" si="22"/>
        <v>0</v>
      </c>
      <c r="R65" s="161"/>
      <c r="S65" s="161"/>
      <c r="T65" s="162">
        <v>0.81899999999999995</v>
      </c>
      <c r="U65" s="161">
        <f t="shared" si="23"/>
        <v>17.690000000000001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>
        <v>50</v>
      </c>
      <c r="B66" s="158" t="s">
        <v>221</v>
      </c>
      <c r="C66" s="185" t="s">
        <v>222</v>
      </c>
      <c r="D66" s="160" t="s">
        <v>144</v>
      </c>
      <c r="E66" s="166">
        <v>379.9</v>
      </c>
      <c r="F66" s="168">
        <v>658</v>
      </c>
      <c r="G66" s="168">
        <v>249974.2</v>
      </c>
      <c r="H66" s="168">
        <v>267.04000000000002</v>
      </c>
      <c r="I66" s="168">
        <f t="shared" si="18"/>
        <v>101448.5</v>
      </c>
      <c r="J66" s="168">
        <v>390.96</v>
      </c>
      <c r="K66" s="168">
        <f t="shared" si="19"/>
        <v>148525.70000000001</v>
      </c>
      <c r="L66" s="168">
        <v>21</v>
      </c>
      <c r="M66" s="168">
        <f t="shared" si="20"/>
        <v>302468.78200000001</v>
      </c>
      <c r="N66" s="161">
        <v>1.31E-3</v>
      </c>
      <c r="O66" s="161">
        <f t="shared" si="21"/>
        <v>0.49767</v>
      </c>
      <c r="P66" s="161">
        <v>0</v>
      </c>
      <c r="Q66" s="161">
        <f t="shared" si="22"/>
        <v>0</v>
      </c>
      <c r="R66" s="161"/>
      <c r="S66" s="161"/>
      <c r="T66" s="162">
        <v>0.79700000000000004</v>
      </c>
      <c r="U66" s="161">
        <f t="shared" si="23"/>
        <v>302.77999999999997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115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2">
        <v>51</v>
      </c>
      <c r="B67" s="158" t="s">
        <v>223</v>
      </c>
      <c r="C67" s="185" t="s">
        <v>224</v>
      </c>
      <c r="D67" s="160" t="s">
        <v>144</v>
      </c>
      <c r="E67" s="166">
        <v>17.899999999999999</v>
      </c>
      <c r="F67" s="168">
        <v>259</v>
      </c>
      <c r="G67" s="168">
        <v>4636.1000000000004</v>
      </c>
      <c r="H67" s="168">
        <v>101.78</v>
      </c>
      <c r="I67" s="168">
        <f t="shared" si="18"/>
        <v>1821.86</v>
      </c>
      <c r="J67" s="168">
        <v>157.22</v>
      </c>
      <c r="K67" s="168">
        <f t="shared" si="19"/>
        <v>2814.24</v>
      </c>
      <c r="L67" s="168">
        <v>21</v>
      </c>
      <c r="M67" s="168">
        <f t="shared" si="20"/>
        <v>5609.6810000000005</v>
      </c>
      <c r="N67" s="161">
        <v>3.4000000000000002E-4</v>
      </c>
      <c r="O67" s="161">
        <f t="shared" si="21"/>
        <v>6.0899999999999999E-3</v>
      </c>
      <c r="P67" s="161">
        <v>0</v>
      </c>
      <c r="Q67" s="161">
        <f t="shared" si="22"/>
        <v>0</v>
      </c>
      <c r="R67" s="161"/>
      <c r="S67" s="161"/>
      <c r="T67" s="162">
        <v>0.32</v>
      </c>
      <c r="U67" s="161">
        <f t="shared" si="23"/>
        <v>5.73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115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>
        <v>52</v>
      </c>
      <c r="B68" s="158" t="s">
        <v>225</v>
      </c>
      <c r="C68" s="185" t="s">
        <v>226</v>
      </c>
      <c r="D68" s="160" t="s">
        <v>144</v>
      </c>
      <c r="E68" s="166">
        <v>92.5</v>
      </c>
      <c r="F68" s="168">
        <v>262.5</v>
      </c>
      <c r="G68" s="168">
        <v>24281.25</v>
      </c>
      <c r="H68" s="168">
        <v>86.12</v>
      </c>
      <c r="I68" s="168">
        <f t="shared" si="18"/>
        <v>7966.1</v>
      </c>
      <c r="J68" s="168">
        <v>176.38</v>
      </c>
      <c r="K68" s="168">
        <f t="shared" si="19"/>
        <v>16315.15</v>
      </c>
      <c r="L68" s="168">
        <v>21</v>
      </c>
      <c r="M68" s="168">
        <f t="shared" si="20"/>
        <v>29380.3125</v>
      </c>
      <c r="N68" s="161">
        <v>4.6999999999999999E-4</v>
      </c>
      <c r="O68" s="161">
        <f t="shared" si="21"/>
        <v>4.3479999999999998E-2</v>
      </c>
      <c r="P68" s="161">
        <v>0</v>
      </c>
      <c r="Q68" s="161">
        <f t="shared" si="22"/>
        <v>0</v>
      </c>
      <c r="R68" s="161"/>
      <c r="S68" s="161"/>
      <c r="T68" s="162">
        <v>0.35899999999999999</v>
      </c>
      <c r="U68" s="161">
        <f t="shared" si="23"/>
        <v>33.21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115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>
        <v>53</v>
      </c>
      <c r="B69" s="158" t="s">
        <v>227</v>
      </c>
      <c r="C69" s="185" t="s">
        <v>228</v>
      </c>
      <c r="D69" s="160" t="s">
        <v>144</v>
      </c>
      <c r="E69" s="166">
        <v>5</v>
      </c>
      <c r="F69" s="168">
        <v>255</v>
      </c>
      <c r="G69" s="168">
        <v>1275</v>
      </c>
      <c r="H69" s="168">
        <v>37.69</v>
      </c>
      <c r="I69" s="168">
        <f t="shared" si="18"/>
        <v>188.45</v>
      </c>
      <c r="J69" s="168">
        <v>217.31</v>
      </c>
      <c r="K69" s="168">
        <f t="shared" si="19"/>
        <v>1086.55</v>
      </c>
      <c r="L69" s="168">
        <v>21</v>
      </c>
      <c r="M69" s="168">
        <f t="shared" si="20"/>
        <v>1542.75</v>
      </c>
      <c r="N69" s="161">
        <v>5.9000000000000003E-4</v>
      </c>
      <c r="O69" s="161">
        <f t="shared" si="21"/>
        <v>2.9499999999999999E-3</v>
      </c>
      <c r="P69" s="161">
        <v>0</v>
      </c>
      <c r="Q69" s="161">
        <f t="shared" si="22"/>
        <v>0</v>
      </c>
      <c r="R69" s="161"/>
      <c r="S69" s="161"/>
      <c r="T69" s="162">
        <v>0.755</v>
      </c>
      <c r="U69" s="161">
        <f t="shared" si="23"/>
        <v>3.78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115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>
        <v>54</v>
      </c>
      <c r="B70" s="158" t="s">
        <v>229</v>
      </c>
      <c r="C70" s="185" t="s">
        <v>230</v>
      </c>
      <c r="D70" s="160" t="s">
        <v>176</v>
      </c>
      <c r="E70" s="166">
        <v>7</v>
      </c>
      <c r="F70" s="168">
        <v>72.7</v>
      </c>
      <c r="G70" s="168">
        <v>508.9</v>
      </c>
      <c r="H70" s="168">
        <v>0</v>
      </c>
      <c r="I70" s="168">
        <f t="shared" si="18"/>
        <v>0</v>
      </c>
      <c r="J70" s="168">
        <v>72.7</v>
      </c>
      <c r="K70" s="168">
        <f t="shared" si="19"/>
        <v>508.9</v>
      </c>
      <c r="L70" s="168">
        <v>21</v>
      </c>
      <c r="M70" s="168">
        <f t="shared" si="20"/>
        <v>615.76900000000001</v>
      </c>
      <c r="N70" s="161">
        <v>0</v>
      </c>
      <c r="O70" s="161">
        <f t="shared" si="21"/>
        <v>0</v>
      </c>
      <c r="P70" s="161">
        <v>0</v>
      </c>
      <c r="Q70" s="161">
        <f t="shared" si="22"/>
        <v>0</v>
      </c>
      <c r="R70" s="161"/>
      <c r="S70" s="161"/>
      <c r="T70" s="162">
        <v>0.14799999999999999</v>
      </c>
      <c r="U70" s="161">
        <f t="shared" si="23"/>
        <v>1.04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115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2">
        <v>55</v>
      </c>
      <c r="B71" s="158" t="s">
        <v>231</v>
      </c>
      <c r="C71" s="185" t="s">
        <v>232</v>
      </c>
      <c r="D71" s="160" t="s">
        <v>176</v>
      </c>
      <c r="E71" s="166">
        <v>36</v>
      </c>
      <c r="F71" s="168">
        <v>77.099999999999994</v>
      </c>
      <c r="G71" s="168">
        <v>2775.6</v>
      </c>
      <c r="H71" s="168">
        <v>0</v>
      </c>
      <c r="I71" s="168">
        <f t="shared" si="18"/>
        <v>0</v>
      </c>
      <c r="J71" s="168">
        <v>77.099999999999994</v>
      </c>
      <c r="K71" s="168">
        <f t="shared" si="19"/>
        <v>2775.6</v>
      </c>
      <c r="L71" s="168">
        <v>21</v>
      </c>
      <c r="M71" s="168">
        <f t="shared" si="20"/>
        <v>3358.4759999999997</v>
      </c>
      <c r="N71" s="161">
        <v>0</v>
      </c>
      <c r="O71" s="161">
        <f t="shared" si="21"/>
        <v>0</v>
      </c>
      <c r="P71" s="161">
        <v>0</v>
      </c>
      <c r="Q71" s="161">
        <f t="shared" si="22"/>
        <v>0</v>
      </c>
      <c r="R71" s="161"/>
      <c r="S71" s="161"/>
      <c r="T71" s="162">
        <v>0.157</v>
      </c>
      <c r="U71" s="161">
        <f t="shared" si="23"/>
        <v>5.65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115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>
        <v>56</v>
      </c>
      <c r="B72" s="158" t="s">
        <v>233</v>
      </c>
      <c r="C72" s="185" t="s">
        <v>234</v>
      </c>
      <c r="D72" s="160" t="s">
        <v>176</v>
      </c>
      <c r="E72" s="166">
        <v>39</v>
      </c>
      <c r="F72" s="168">
        <v>85.5</v>
      </c>
      <c r="G72" s="168">
        <v>3334.5</v>
      </c>
      <c r="H72" s="168">
        <v>0</v>
      </c>
      <c r="I72" s="168">
        <f t="shared" si="18"/>
        <v>0</v>
      </c>
      <c r="J72" s="168">
        <v>85.5</v>
      </c>
      <c r="K72" s="168">
        <f t="shared" si="19"/>
        <v>3334.5</v>
      </c>
      <c r="L72" s="168">
        <v>21</v>
      </c>
      <c r="M72" s="168">
        <f t="shared" si="20"/>
        <v>4034.7449999999999</v>
      </c>
      <c r="N72" s="161">
        <v>0</v>
      </c>
      <c r="O72" s="161">
        <f t="shared" si="21"/>
        <v>0</v>
      </c>
      <c r="P72" s="161">
        <v>0</v>
      </c>
      <c r="Q72" s="161">
        <f t="shared" si="22"/>
        <v>0</v>
      </c>
      <c r="R72" s="161"/>
      <c r="S72" s="161"/>
      <c r="T72" s="162">
        <v>0.17399999999999999</v>
      </c>
      <c r="U72" s="161">
        <f t="shared" si="23"/>
        <v>6.79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115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>
        <v>57</v>
      </c>
      <c r="B73" s="158" t="s">
        <v>235</v>
      </c>
      <c r="C73" s="185" t="s">
        <v>236</v>
      </c>
      <c r="D73" s="160" t="s">
        <v>176</v>
      </c>
      <c r="E73" s="166">
        <v>40</v>
      </c>
      <c r="F73" s="168">
        <v>127.5</v>
      </c>
      <c r="G73" s="168">
        <v>5100</v>
      </c>
      <c r="H73" s="168">
        <v>0</v>
      </c>
      <c r="I73" s="168">
        <f t="shared" si="18"/>
        <v>0</v>
      </c>
      <c r="J73" s="168">
        <v>127.5</v>
      </c>
      <c r="K73" s="168">
        <f t="shared" si="19"/>
        <v>5100</v>
      </c>
      <c r="L73" s="168">
        <v>21</v>
      </c>
      <c r="M73" s="168">
        <f t="shared" si="20"/>
        <v>6171</v>
      </c>
      <c r="N73" s="161">
        <v>0</v>
      </c>
      <c r="O73" s="161">
        <f t="shared" si="21"/>
        <v>0</v>
      </c>
      <c r="P73" s="161">
        <v>0</v>
      </c>
      <c r="Q73" s="161">
        <f t="shared" si="22"/>
        <v>0</v>
      </c>
      <c r="R73" s="161"/>
      <c r="S73" s="161"/>
      <c r="T73" s="162">
        <v>0.25900000000000001</v>
      </c>
      <c r="U73" s="161">
        <f t="shared" si="23"/>
        <v>10.36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115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>
        <v>58</v>
      </c>
      <c r="B74" s="158" t="s">
        <v>237</v>
      </c>
      <c r="C74" s="185" t="s">
        <v>238</v>
      </c>
      <c r="D74" s="160" t="s">
        <v>144</v>
      </c>
      <c r="E74" s="166">
        <v>17.899999999999999</v>
      </c>
      <c r="F74" s="168">
        <v>90.1</v>
      </c>
      <c r="G74" s="168">
        <v>1612.79</v>
      </c>
      <c r="H74" s="168">
        <v>26.42</v>
      </c>
      <c r="I74" s="168">
        <f t="shared" si="18"/>
        <v>472.92</v>
      </c>
      <c r="J74" s="168">
        <v>63.679999999999993</v>
      </c>
      <c r="K74" s="168">
        <f t="shared" si="19"/>
        <v>1139.8699999999999</v>
      </c>
      <c r="L74" s="168">
        <v>21</v>
      </c>
      <c r="M74" s="168">
        <f t="shared" si="20"/>
        <v>1951.4758999999999</v>
      </c>
      <c r="N74" s="161">
        <v>5.0000000000000002E-5</v>
      </c>
      <c r="O74" s="161">
        <f t="shared" si="21"/>
        <v>8.9999999999999998E-4</v>
      </c>
      <c r="P74" s="161">
        <v>0</v>
      </c>
      <c r="Q74" s="161">
        <f t="shared" si="22"/>
        <v>0</v>
      </c>
      <c r="R74" s="161"/>
      <c r="S74" s="161"/>
      <c r="T74" s="162">
        <v>0.14199999999999999</v>
      </c>
      <c r="U74" s="161">
        <f t="shared" si="23"/>
        <v>2.54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115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0.399999999999999" outlineLevel="1" x14ac:dyDescent="0.25">
      <c r="A75" s="152">
        <v>59</v>
      </c>
      <c r="B75" s="158" t="s">
        <v>239</v>
      </c>
      <c r="C75" s="185" t="s">
        <v>240</v>
      </c>
      <c r="D75" s="160" t="s">
        <v>144</v>
      </c>
      <c r="E75" s="166">
        <v>92.5</v>
      </c>
      <c r="F75" s="168">
        <v>120.26</v>
      </c>
      <c r="G75" s="168">
        <v>11124.05</v>
      </c>
      <c r="H75" s="168">
        <v>44</v>
      </c>
      <c r="I75" s="168">
        <f t="shared" si="18"/>
        <v>4070</v>
      </c>
      <c r="J75" s="168">
        <v>76.260000000000005</v>
      </c>
      <c r="K75" s="168">
        <f t="shared" si="19"/>
        <v>7054.05</v>
      </c>
      <c r="L75" s="168">
        <v>21</v>
      </c>
      <c r="M75" s="168">
        <f t="shared" si="20"/>
        <v>13460.100499999999</v>
      </c>
      <c r="N75" s="161">
        <v>1.2E-4</v>
      </c>
      <c r="O75" s="161">
        <f t="shared" si="21"/>
        <v>1.11E-2</v>
      </c>
      <c r="P75" s="161">
        <v>0</v>
      </c>
      <c r="Q75" s="161">
        <f t="shared" si="22"/>
        <v>0</v>
      </c>
      <c r="R75" s="161"/>
      <c r="S75" s="161"/>
      <c r="T75" s="162">
        <v>0.17</v>
      </c>
      <c r="U75" s="161">
        <f t="shared" si="23"/>
        <v>15.73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115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0.399999999999999" outlineLevel="1" x14ac:dyDescent="0.25">
      <c r="A76" s="152">
        <v>60</v>
      </c>
      <c r="B76" s="158" t="s">
        <v>241</v>
      </c>
      <c r="C76" s="185" t="s">
        <v>242</v>
      </c>
      <c r="D76" s="160" t="s">
        <v>144</v>
      </c>
      <c r="E76" s="166">
        <v>21.6</v>
      </c>
      <c r="F76" s="168">
        <v>145.44999999999999</v>
      </c>
      <c r="G76" s="168">
        <v>3141.72</v>
      </c>
      <c r="H76" s="168">
        <v>49</v>
      </c>
      <c r="I76" s="168">
        <f t="shared" si="18"/>
        <v>1058.4000000000001</v>
      </c>
      <c r="J76" s="168">
        <v>96.449999999999989</v>
      </c>
      <c r="K76" s="168">
        <f t="shared" si="19"/>
        <v>2083.3200000000002</v>
      </c>
      <c r="L76" s="168">
        <v>21</v>
      </c>
      <c r="M76" s="168">
        <f t="shared" si="20"/>
        <v>3801.4811999999997</v>
      </c>
      <c r="N76" s="161">
        <v>1.9000000000000001E-4</v>
      </c>
      <c r="O76" s="161">
        <f t="shared" si="21"/>
        <v>4.1000000000000003E-3</v>
      </c>
      <c r="P76" s="161">
        <v>0</v>
      </c>
      <c r="Q76" s="161">
        <f t="shared" si="22"/>
        <v>0</v>
      </c>
      <c r="R76" s="161"/>
      <c r="S76" s="161"/>
      <c r="T76" s="162">
        <v>0.215</v>
      </c>
      <c r="U76" s="161">
        <f t="shared" si="23"/>
        <v>4.6399999999999997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115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0.399999999999999" outlineLevel="1" x14ac:dyDescent="0.25">
      <c r="A77" s="152">
        <v>61</v>
      </c>
      <c r="B77" s="158" t="s">
        <v>243</v>
      </c>
      <c r="C77" s="185" t="s">
        <v>244</v>
      </c>
      <c r="D77" s="160" t="s">
        <v>144</v>
      </c>
      <c r="E77" s="166">
        <v>379.9</v>
      </c>
      <c r="F77" s="168">
        <v>167.91</v>
      </c>
      <c r="G77" s="168">
        <v>63789.01</v>
      </c>
      <c r="H77" s="168">
        <v>58</v>
      </c>
      <c r="I77" s="168">
        <f t="shared" si="18"/>
        <v>22034.2</v>
      </c>
      <c r="J77" s="168">
        <v>109.91</v>
      </c>
      <c r="K77" s="168">
        <f t="shared" si="19"/>
        <v>41754.81</v>
      </c>
      <c r="L77" s="168">
        <v>21</v>
      </c>
      <c r="M77" s="168">
        <f t="shared" si="20"/>
        <v>77184.702099999995</v>
      </c>
      <c r="N77" s="161">
        <v>4.2999999999999999E-4</v>
      </c>
      <c r="O77" s="161">
        <f t="shared" si="21"/>
        <v>0.16336000000000001</v>
      </c>
      <c r="P77" s="161">
        <v>0</v>
      </c>
      <c r="Q77" s="161">
        <f t="shared" si="22"/>
        <v>0</v>
      </c>
      <c r="R77" s="161"/>
      <c r="S77" s="161"/>
      <c r="T77" s="162">
        <v>0.245</v>
      </c>
      <c r="U77" s="161">
        <f t="shared" si="23"/>
        <v>93.08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115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0.399999999999999" outlineLevel="1" x14ac:dyDescent="0.25">
      <c r="A78" s="152">
        <v>62</v>
      </c>
      <c r="B78" s="158" t="s">
        <v>245</v>
      </c>
      <c r="C78" s="185" t="s">
        <v>246</v>
      </c>
      <c r="D78" s="160" t="s">
        <v>176</v>
      </c>
      <c r="E78" s="166">
        <v>8</v>
      </c>
      <c r="F78" s="168">
        <v>1495</v>
      </c>
      <c r="G78" s="168">
        <v>11960</v>
      </c>
      <c r="H78" s="168">
        <v>1374.14</v>
      </c>
      <c r="I78" s="168">
        <f t="shared" si="18"/>
        <v>10993.12</v>
      </c>
      <c r="J78" s="168">
        <v>120.8599999999999</v>
      </c>
      <c r="K78" s="168">
        <f t="shared" si="19"/>
        <v>966.88</v>
      </c>
      <c r="L78" s="168">
        <v>21</v>
      </c>
      <c r="M78" s="168">
        <f t="shared" si="20"/>
        <v>14471.6</v>
      </c>
      <c r="N78" s="161">
        <v>7.2999999999999996E-4</v>
      </c>
      <c r="O78" s="161">
        <f t="shared" si="21"/>
        <v>5.8399999999999997E-3</v>
      </c>
      <c r="P78" s="161">
        <v>0</v>
      </c>
      <c r="Q78" s="161">
        <f t="shared" si="22"/>
        <v>0</v>
      </c>
      <c r="R78" s="161"/>
      <c r="S78" s="161"/>
      <c r="T78" s="162">
        <v>0.246</v>
      </c>
      <c r="U78" s="161">
        <f t="shared" si="23"/>
        <v>1.97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115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>
        <v>63</v>
      </c>
      <c r="B79" s="158" t="s">
        <v>247</v>
      </c>
      <c r="C79" s="185" t="s">
        <v>248</v>
      </c>
      <c r="D79" s="160" t="s">
        <v>184</v>
      </c>
      <c r="E79" s="166">
        <v>7</v>
      </c>
      <c r="F79" s="168">
        <v>937.6</v>
      </c>
      <c r="G79" s="168">
        <v>6563.2</v>
      </c>
      <c r="H79" s="168">
        <v>0</v>
      </c>
      <c r="I79" s="168">
        <f t="shared" si="18"/>
        <v>0</v>
      </c>
      <c r="J79" s="168">
        <v>937.6</v>
      </c>
      <c r="K79" s="168">
        <f t="shared" si="19"/>
        <v>6563.2</v>
      </c>
      <c r="L79" s="168">
        <v>21</v>
      </c>
      <c r="M79" s="168">
        <f t="shared" si="20"/>
        <v>7941.4719999999998</v>
      </c>
      <c r="N79" s="161">
        <v>0</v>
      </c>
      <c r="O79" s="161">
        <f t="shared" si="21"/>
        <v>0</v>
      </c>
      <c r="P79" s="161">
        <v>0</v>
      </c>
      <c r="Q79" s="161">
        <f t="shared" si="22"/>
        <v>0</v>
      </c>
      <c r="R79" s="161"/>
      <c r="S79" s="161"/>
      <c r="T79" s="162">
        <v>0</v>
      </c>
      <c r="U79" s="161">
        <f t="shared" si="23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115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>
        <v>64</v>
      </c>
      <c r="B80" s="158" t="s">
        <v>249</v>
      </c>
      <c r="C80" s="185" t="s">
        <v>250</v>
      </c>
      <c r="D80" s="160" t="s">
        <v>176</v>
      </c>
      <c r="E80" s="166">
        <v>6</v>
      </c>
      <c r="F80" s="168">
        <v>1062</v>
      </c>
      <c r="G80" s="168">
        <v>6372</v>
      </c>
      <c r="H80" s="168">
        <v>816.34</v>
      </c>
      <c r="I80" s="168">
        <f t="shared" si="18"/>
        <v>4898.04</v>
      </c>
      <c r="J80" s="168">
        <v>245.65999999999997</v>
      </c>
      <c r="K80" s="168">
        <f t="shared" si="19"/>
        <v>1473.96</v>
      </c>
      <c r="L80" s="168">
        <v>21</v>
      </c>
      <c r="M80" s="168">
        <f t="shared" si="20"/>
        <v>7710.12</v>
      </c>
      <c r="N80" s="161">
        <v>7.5800000000000006E-2</v>
      </c>
      <c r="O80" s="161">
        <f t="shared" si="21"/>
        <v>0.45479999999999998</v>
      </c>
      <c r="P80" s="161">
        <v>0</v>
      </c>
      <c r="Q80" s="161">
        <f t="shared" si="22"/>
        <v>0</v>
      </c>
      <c r="R80" s="161"/>
      <c r="S80" s="161"/>
      <c r="T80" s="162">
        <v>0.5</v>
      </c>
      <c r="U80" s="161">
        <f t="shared" si="23"/>
        <v>3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115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52">
        <v>65</v>
      </c>
      <c r="B81" s="158" t="s">
        <v>251</v>
      </c>
      <c r="C81" s="185" t="s">
        <v>252</v>
      </c>
      <c r="D81" s="160" t="s">
        <v>176</v>
      </c>
      <c r="E81" s="166">
        <v>6</v>
      </c>
      <c r="F81" s="168">
        <v>1385</v>
      </c>
      <c r="G81" s="168">
        <v>8310</v>
      </c>
      <c r="H81" s="168">
        <v>1325.34</v>
      </c>
      <c r="I81" s="168">
        <f t="shared" si="18"/>
        <v>7952.04</v>
      </c>
      <c r="J81" s="168">
        <v>59.660000000000082</v>
      </c>
      <c r="K81" s="168">
        <f t="shared" si="19"/>
        <v>357.96</v>
      </c>
      <c r="L81" s="168">
        <v>21</v>
      </c>
      <c r="M81" s="168">
        <f t="shared" si="20"/>
        <v>10055.1</v>
      </c>
      <c r="N81" s="161">
        <v>4.8999999999999998E-4</v>
      </c>
      <c r="O81" s="161">
        <f t="shared" si="21"/>
        <v>2.9399999999999999E-3</v>
      </c>
      <c r="P81" s="161">
        <v>0</v>
      </c>
      <c r="Q81" s="161">
        <f t="shared" si="22"/>
        <v>0</v>
      </c>
      <c r="R81" s="161"/>
      <c r="S81" s="161"/>
      <c r="T81" s="162">
        <v>0.13300000000000001</v>
      </c>
      <c r="U81" s="161">
        <f t="shared" si="23"/>
        <v>0.8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115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.399999999999999" outlineLevel="1" x14ac:dyDescent="0.25">
      <c r="A82" s="152">
        <v>66</v>
      </c>
      <c r="B82" s="158" t="s">
        <v>253</v>
      </c>
      <c r="C82" s="185" t="s">
        <v>254</v>
      </c>
      <c r="D82" s="160" t="s">
        <v>176</v>
      </c>
      <c r="E82" s="166">
        <v>10</v>
      </c>
      <c r="F82" s="168">
        <v>801</v>
      </c>
      <c r="G82" s="168">
        <v>8010</v>
      </c>
      <c r="H82" s="168">
        <v>651.62</v>
      </c>
      <c r="I82" s="168">
        <f t="shared" si="18"/>
        <v>6516.2</v>
      </c>
      <c r="J82" s="168">
        <v>149.38</v>
      </c>
      <c r="K82" s="168">
        <f t="shared" si="19"/>
        <v>1493.8</v>
      </c>
      <c r="L82" s="168">
        <v>21</v>
      </c>
      <c r="M82" s="168">
        <f t="shared" si="20"/>
        <v>9692.1</v>
      </c>
      <c r="N82" s="161">
        <v>2.7E-4</v>
      </c>
      <c r="O82" s="161">
        <f t="shared" si="21"/>
        <v>2.7000000000000001E-3</v>
      </c>
      <c r="P82" s="161">
        <v>0</v>
      </c>
      <c r="Q82" s="161">
        <f t="shared" si="22"/>
        <v>0</v>
      </c>
      <c r="R82" s="161"/>
      <c r="S82" s="161"/>
      <c r="T82" s="162">
        <v>0.33300000000000002</v>
      </c>
      <c r="U82" s="161">
        <f t="shared" si="23"/>
        <v>3.33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115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>
        <v>67</v>
      </c>
      <c r="B83" s="158" t="s">
        <v>255</v>
      </c>
      <c r="C83" s="185" t="s">
        <v>256</v>
      </c>
      <c r="D83" s="160" t="s">
        <v>184</v>
      </c>
      <c r="E83" s="166">
        <v>1</v>
      </c>
      <c r="F83" s="168">
        <v>4860</v>
      </c>
      <c r="G83" s="168">
        <v>4860</v>
      </c>
      <c r="H83" s="168">
        <v>0</v>
      </c>
      <c r="I83" s="168">
        <f t="shared" si="18"/>
        <v>0</v>
      </c>
      <c r="J83" s="168">
        <v>4860</v>
      </c>
      <c r="K83" s="168">
        <f t="shared" si="19"/>
        <v>4860</v>
      </c>
      <c r="L83" s="168">
        <v>21</v>
      </c>
      <c r="M83" s="168">
        <f t="shared" si="20"/>
        <v>5880.5999999999995</v>
      </c>
      <c r="N83" s="161">
        <v>0</v>
      </c>
      <c r="O83" s="161">
        <f t="shared" si="21"/>
        <v>0</v>
      </c>
      <c r="P83" s="161">
        <v>0</v>
      </c>
      <c r="Q83" s="161">
        <f t="shared" si="22"/>
        <v>0</v>
      </c>
      <c r="R83" s="161"/>
      <c r="S83" s="161"/>
      <c r="T83" s="162">
        <v>0</v>
      </c>
      <c r="U83" s="161">
        <f t="shared" si="23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115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2">
        <v>68</v>
      </c>
      <c r="B84" s="158" t="s">
        <v>257</v>
      </c>
      <c r="C84" s="185" t="s">
        <v>258</v>
      </c>
      <c r="D84" s="160" t="s">
        <v>144</v>
      </c>
      <c r="E84" s="166">
        <v>607</v>
      </c>
      <c r="F84" s="168">
        <v>24.2</v>
      </c>
      <c r="G84" s="168">
        <v>14689.4</v>
      </c>
      <c r="H84" s="168">
        <v>0.65</v>
      </c>
      <c r="I84" s="168">
        <f t="shared" si="18"/>
        <v>394.55</v>
      </c>
      <c r="J84" s="168">
        <v>23.55</v>
      </c>
      <c r="K84" s="168">
        <f t="shared" si="19"/>
        <v>14294.85</v>
      </c>
      <c r="L84" s="168">
        <v>21</v>
      </c>
      <c r="M84" s="168">
        <f t="shared" si="20"/>
        <v>17774.173999999999</v>
      </c>
      <c r="N84" s="161">
        <v>0</v>
      </c>
      <c r="O84" s="161">
        <f t="shared" si="21"/>
        <v>0</v>
      </c>
      <c r="P84" s="161">
        <v>0</v>
      </c>
      <c r="Q84" s="161">
        <f t="shared" si="22"/>
        <v>0</v>
      </c>
      <c r="R84" s="161"/>
      <c r="S84" s="161"/>
      <c r="T84" s="162">
        <v>4.8000000000000001E-2</v>
      </c>
      <c r="U84" s="161">
        <f t="shared" si="23"/>
        <v>29.14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115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2">
        <v>69</v>
      </c>
      <c r="B85" s="158" t="s">
        <v>259</v>
      </c>
      <c r="C85" s="185" t="s">
        <v>260</v>
      </c>
      <c r="D85" s="160" t="s">
        <v>0</v>
      </c>
      <c r="E85" s="166">
        <v>1.8</v>
      </c>
      <c r="F85" s="168">
        <v>51748</v>
      </c>
      <c r="G85" s="168">
        <v>93146.4</v>
      </c>
      <c r="H85" s="168">
        <v>0</v>
      </c>
      <c r="I85" s="168">
        <f t="shared" si="18"/>
        <v>0</v>
      </c>
      <c r="J85" s="168">
        <v>51748</v>
      </c>
      <c r="K85" s="168">
        <f t="shared" si="19"/>
        <v>93146.4</v>
      </c>
      <c r="L85" s="168">
        <v>21</v>
      </c>
      <c r="M85" s="168">
        <f t="shared" si="20"/>
        <v>112707.14399999999</v>
      </c>
      <c r="N85" s="161">
        <v>0</v>
      </c>
      <c r="O85" s="161">
        <f t="shared" si="21"/>
        <v>0</v>
      </c>
      <c r="P85" s="161">
        <v>0</v>
      </c>
      <c r="Q85" s="161">
        <f t="shared" si="22"/>
        <v>0</v>
      </c>
      <c r="R85" s="161"/>
      <c r="S85" s="161"/>
      <c r="T85" s="162">
        <v>0</v>
      </c>
      <c r="U85" s="161">
        <f t="shared" si="23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115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5">
      <c r="A86" s="153" t="s">
        <v>110</v>
      </c>
      <c r="B86" s="159" t="s">
        <v>75</v>
      </c>
      <c r="C86" s="186" t="s">
        <v>76</v>
      </c>
      <c r="D86" s="163"/>
      <c r="E86" s="167"/>
      <c r="F86" s="169"/>
      <c r="G86" s="169">
        <f>SUMIF(AE87:AE123,"&lt;&gt;NOR",G87:G123)</f>
        <v>789968.04</v>
      </c>
      <c r="H86" s="169"/>
      <c r="I86" s="169">
        <f>SUM(I87:I123)</f>
        <v>298763.09999999992</v>
      </c>
      <c r="J86" s="169"/>
      <c r="K86" s="169">
        <f>SUM(K87:K123)</f>
        <v>491204.94000000018</v>
      </c>
      <c r="L86" s="169"/>
      <c r="M86" s="169">
        <f>SUM(M87:M123)</f>
        <v>955861.32840000023</v>
      </c>
      <c r="N86" s="164"/>
      <c r="O86" s="164">
        <f>SUM(O87:O123)</f>
        <v>1.88649</v>
      </c>
      <c r="P86" s="164"/>
      <c r="Q86" s="164">
        <f>SUM(Q87:Q123)</f>
        <v>0</v>
      </c>
      <c r="R86" s="164"/>
      <c r="S86" s="164"/>
      <c r="T86" s="165"/>
      <c r="U86" s="164">
        <f>SUM(U87:U123)</f>
        <v>836.34000000000049</v>
      </c>
      <c r="AE86" t="s">
        <v>111</v>
      </c>
    </row>
    <row r="87" spans="1:60" outlineLevel="1" x14ac:dyDescent="0.25">
      <c r="A87" s="152">
        <v>70</v>
      </c>
      <c r="B87" s="158" t="s">
        <v>261</v>
      </c>
      <c r="C87" s="185" t="s">
        <v>262</v>
      </c>
      <c r="D87" s="160" t="s">
        <v>144</v>
      </c>
      <c r="E87" s="166">
        <v>32.4</v>
      </c>
      <c r="F87" s="168">
        <v>854</v>
      </c>
      <c r="G87" s="168">
        <v>27669.599999999999</v>
      </c>
      <c r="H87" s="168">
        <v>419.95</v>
      </c>
      <c r="I87" s="168">
        <f t="shared" ref="I87:I123" si="24">ROUND(E87*H87,2)</f>
        <v>13606.38</v>
      </c>
      <c r="J87" s="168">
        <v>434.05</v>
      </c>
      <c r="K87" s="168">
        <f t="shared" ref="K87:K123" si="25">ROUND(E87*J87,2)</f>
        <v>14063.22</v>
      </c>
      <c r="L87" s="168">
        <v>21</v>
      </c>
      <c r="M87" s="168">
        <f t="shared" ref="M87:M123" si="26">G87*(1+L87/100)</f>
        <v>33480.216</v>
      </c>
      <c r="N87" s="161">
        <v>1.6080000000000001E-2</v>
      </c>
      <c r="O87" s="161">
        <f t="shared" ref="O87:O123" si="27">ROUND(E87*N87,5)</f>
        <v>0.52098999999999995</v>
      </c>
      <c r="P87" s="161">
        <v>0</v>
      </c>
      <c r="Q87" s="161">
        <f t="shared" ref="Q87:Q123" si="28">ROUND(E87*P87,5)</f>
        <v>0</v>
      </c>
      <c r="R87" s="161"/>
      <c r="S87" s="161"/>
      <c r="T87" s="162">
        <v>0.91800000000000004</v>
      </c>
      <c r="U87" s="161">
        <f t="shared" ref="U87:U123" si="29">ROUND(E87*T87,2)</f>
        <v>29.74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115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2">
        <v>71</v>
      </c>
      <c r="B88" s="158" t="s">
        <v>263</v>
      </c>
      <c r="C88" s="185" t="s">
        <v>264</v>
      </c>
      <c r="D88" s="160" t="s">
        <v>144</v>
      </c>
      <c r="E88" s="166">
        <v>520.20000000000005</v>
      </c>
      <c r="F88" s="168">
        <v>203.5</v>
      </c>
      <c r="G88" s="168">
        <v>105860.7</v>
      </c>
      <c r="H88" s="168">
        <v>66.930000000000007</v>
      </c>
      <c r="I88" s="168">
        <f t="shared" si="24"/>
        <v>34816.99</v>
      </c>
      <c r="J88" s="168">
        <v>136.57</v>
      </c>
      <c r="K88" s="168">
        <f t="shared" si="25"/>
        <v>71043.710000000006</v>
      </c>
      <c r="L88" s="168">
        <v>21</v>
      </c>
      <c r="M88" s="168">
        <f t="shared" si="26"/>
        <v>128091.44699999999</v>
      </c>
      <c r="N88" s="161">
        <v>4.4000000000000002E-4</v>
      </c>
      <c r="O88" s="161">
        <f t="shared" si="27"/>
        <v>0.22889000000000001</v>
      </c>
      <c r="P88" s="161">
        <v>0</v>
      </c>
      <c r="Q88" s="161">
        <f t="shared" si="28"/>
        <v>0</v>
      </c>
      <c r="R88" s="161"/>
      <c r="S88" s="161"/>
      <c r="T88" s="162">
        <v>0.25800000000000001</v>
      </c>
      <c r="U88" s="161">
        <f t="shared" si="29"/>
        <v>134.21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115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2">
        <v>72</v>
      </c>
      <c r="B89" s="158" t="s">
        <v>265</v>
      </c>
      <c r="C89" s="185" t="s">
        <v>266</v>
      </c>
      <c r="D89" s="160" t="s">
        <v>144</v>
      </c>
      <c r="E89" s="166">
        <v>353</v>
      </c>
      <c r="F89" s="168">
        <v>247.5</v>
      </c>
      <c r="G89" s="168">
        <v>87367.5</v>
      </c>
      <c r="H89" s="168">
        <v>99.76</v>
      </c>
      <c r="I89" s="168">
        <f t="shared" si="24"/>
        <v>35215.279999999999</v>
      </c>
      <c r="J89" s="168">
        <v>147.74</v>
      </c>
      <c r="K89" s="168">
        <f t="shared" si="25"/>
        <v>52152.22</v>
      </c>
      <c r="L89" s="168">
        <v>21</v>
      </c>
      <c r="M89" s="168">
        <f t="shared" si="26"/>
        <v>105714.675</v>
      </c>
      <c r="N89" s="161">
        <v>5.5999999999999995E-4</v>
      </c>
      <c r="O89" s="161">
        <f t="shared" si="27"/>
        <v>0.19767999999999999</v>
      </c>
      <c r="P89" s="161">
        <v>0</v>
      </c>
      <c r="Q89" s="161">
        <f t="shared" si="28"/>
        <v>0</v>
      </c>
      <c r="R89" s="161"/>
      <c r="S89" s="161"/>
      <c r="T89" s="162">
        <v>0.27889999999999998</v>
      </c>
      <c r="U89" s="161">
        <f t="shared" si="29"/>
        <v>98.45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115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52">
        <v>73</v>
      </c>
      <c r="B90" s="158" t="s">
        <v>267</v>
      </c>
      <c r="C90" s="185" t="s">
        <v>268</v>
      </c>
      <c r="D90" s="160" t="s">
        <v>144</v>
      </c>
      <c r="E90" s="166">
        <v>184.8</v>
      </c>
      <c r="F90" s="168">
        <v>324</v>
      </c>
      <c r="G90" s="168">
        <v>59875.199999999997</v>
      </c>
      <c r="H90" s="168">
        <v>148.28</v>
      </c>
      <c r="I90" s="168">
        <f t="shared" si="24"/>
        <v>27402.14</v>
      </c>
      <c r="J90" s="168">
        <v>175.72</v>
      </c>
      <c r="K90" s="168">
        <f t="shared" si="25"/>
        <v>32473.06</v>
      </c>
      <c r="L90" s="168">
        <v>21</v>
      </c>
      <c r="M90" s="168">
        <f t="shared" si="26"/>
        <v>72448.991999999998</v>
      </c>
      <c r="N90" s="161">
        <v>7.5000000000000002E-4</v>
      </c>
      <c r="O90" s="161">
        <f t="shared" si="27"/>
        <v>0.1386</v>
      </c>
      <c r="P90" s="161">
        <v>0</v>
      </c>
      <c r="Q90" s="161">
        <f t="shared" si="28"/>
        <v>0</v>
      </c>
      <c r="R90" s="161"/>
      <c r="S90" s="161"/>
      <c r="T90" s="162">
        <v>0.33279999999999998</v>
      </c>
      <c r="U90" s="161">
        <f t="shared" si="29"/>
        <v>61.5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115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2">
        <v>74</v>
      </c>
      <c r="B91" s="158" t="s">
        <v>269</v>
      </c>
      <c r="C91" s="185" t="s">
        <v>270</v>
      </c>
      <c r="D91" s="160" t="s">
        <v>144</v>
      </c>
      <c r="E91" s="166">
        <v>147</v>
      </c>
      <c r="F91" s="168">
        <v>482.5</v>
      </c>
      <c r="G91" s="168">
        <v>70927.5</v>
      </c>
      <c r="H91" s="168">
        <v>279.05</v>
      </c>
      <c r="I91" s="168">
        <f t="shared" si="24"/>
        <v>41020.35</v>
      </c>
      <c r="J91" s="168">
        <v>203.45</v>
      </c>
      <c r="K91" s="168">
        <f t="shared" si="25"/>
        <v>29907.15</v>
      </c>
      <c r="L91" s="168">
        <v>21</v>
      </c>
      <c r="M91" s="168">
        <f t="shared" si="26"/>
        <v>85822.274999999994</v>
      </c>
      <c r="N91" s="161">
        <v>1.01E-3</v>
      </c>
      <c r="O91" s="161">
        <f t="shared" si="27"/>
        <v>0.14846999999999999</v>
      </c>
      <c r="P91" s="161">
        <v>0</v>
      </c>
      <c r="Q91" s="161">
        <f t="shared" si="28"/>
        <v>0</v>
      </c>
      <c r="R91" s="161"/>
      <c r="S91" s="161"/>
      <c r="T91" s="162">
        <v>0.38469999999999999</v>
      </c>
      <c r="U91" s="161">
        <f t="shared" si="29"/>
        <v>56.55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115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>
        <v>75</v>
      </c>
      <c r="B92" s="158" t="s">
        <v>271</v>
      </c>
      <c r="C92" s="185" t="s">
        <v>272</v>
      </c>
      <c r="D92" s="160" t="s">
        <v>144</v>
      </c>
      <c r="E92" s="166">
        <v>58.2</v>
      </c>
      <c r="F92" s="168">
        <v>639</v>
      </c>
      <c r="G92" s="168">
        <v>37189.800000000003</v>
      </c>
      <c r="H92" s="168">
        <v>386.42</v>
      </c>
      <c r="I92" s="168">
        <f t="shared" si="24"/>
        <v>22489.64</v>
      </c>
      <c r="J92" s="168">
        <v>252.57999999999998</v>
      </c>
      <c r="K92" s="168">
        <f t="shared" si="25"/>
        <v>14700.16</v>
      </c>
      <c r="L92" s="168">
        <v>21</v>
      </c>
      <c r="M92" s="168">
        <f t="shared" si="26"/>
        <v>44999.658000000003</v>
      </c>
      <c r="N92" s="161">
        <v>1.41E-3</v>
      </c>
      <c r="O92" s="161">
        <f t="shared" si="27"/>
        <v>8.2059999999999994E-2</v>
      </c>
      <c r="P92" s="161">
        <v>0</v>
      </c>
      <c r="Q92" s="161">
        <f t="shared" si="28"/>
        <v>0</v>
      </c>
      <c r="R92" s="161"/>
      <c r="S92" s="161"/>
      <c r="T92" s="162">
        <v>0.47670000000000001</v>
      </c>
      <c r="U92" s="161">
        <f t="shared" si="29"/>
        <v>27.74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115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0.399999999999999" outlineLevel="1" x14ac:dyDescent="0.25">
      <c r="A93" s="152">
        <v>76</v>
      </c>
      <c r="B93" s="158" t="s">
        <v>273</v>
      </c>
      <c r="C93" s="185" t="s">
        <v>274</v>
      </c>
      <c r="D93" s="160" t="s">
        <v>144</v>
      </c>
      <c r="E93" s="166">
        <v>347.4</v>
      </c>
      <c r="F93" s="168">
        <v>80.3</v>
      </c>
      <c r="G93" s="168">
        <v>27896.22</v>
      </c>
      <c r="H93" s="168">
        <v>22.44</v>
      </c>
      <c r="I93" s="168">
        <f t="shared" si="24"/>
        <v>7795.66</v>
      </c>
      <c r="J93" s="168">
        <v>57.86</v>
      </c>
      <c r="K93" s="168">
        <f t="shared" si="25"/>
        <v>20100.560000000001</v>
      </c>
      <c r="L93" s="168">
        <v>21</v>
      </c>
      <c r="M93" s="168">
        <f t="shared" si="26"/>
        <v>33754.426200000002</v>
      </c>
      <c r="N93" s="161">
        <v>3.0000000000000001E-5</v>
      </c>
      <c r="O93" s="161">
        <f t="shared" si="27"/>
        <v>1.042E-2</v>
      </c>
      <c r="P93" s="161">
        <v>0</v>
      </c>
      <c r="Q93" s="161">
        <f t="shared" si="28"/>
        <v>0</v>
      </c>
      <c r="R93" s="161"/>
      <c r="S93" s="161"/>
      <c r="T93" s="162">
        <v>0.129</v>
      </c>
      <c r="U93" s="161">
        <f t="shared" si="29"/>
        <v>44.81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115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0.399999999999999" outlineLevel="1" x14ac:dyDescent="0.25">
      <c r="A94" s="152">
        <v>77</v>
      </c>
      <c r="B94" s="158" t="s">
        <v>275</v>
      </c>
      <c r="C94" s="185" t="s">
        <v>276</v>
      </c>
      <c r="D94" s="160" t="s">
        <v>144</v>
      </c>
      <c r="E94" s="166">
        <v>305.60000000000002</v>
      </c>
      <c r="F94" s="168">
        <v>82</v>
      </c>
      <c r="G94" s="168">
        <v>25059.200000000001</v>
      </c>
      <c r="H94" s="168">
        <v>24.16</v>
      </c>
      <c r="I94" s="168">
        <f t="shared" si="24"/>
        <v>7383.3</v>
      </c>
      <c r="J94" s="168">
        <v>57.84</v>
      </c>
      <c r="K94" s="168">
        <f t="shared" si="25"/>
        <v>17675.900000000001</v>
      </c>
      <c r="L94" s="168">
        <v>21</v>
      </c>
      <c r="M94" s="168">
        <f t="shared" si="26"/>
        <v>30321.632000000001</v>
      </c>
      <c r="N94" s="161">
        <v>6.0000000000000002E-5</v>
      </c>
      <c r="O94" s="161">
        <f t="shared" si="27"/>
        <v>1.8339999999999999E-2</v>
      </c>
      <c r="P94" s="161">
        <v>0</v>
      </c>
      <c r="Q94" s="161">
        <f t="shared" si="28"/>
        <v>0</v>
      </c>
      <c r="R94" s="161"/>
      <c r="S94" s="161"/>
      <c r="T94" s="162">
        <v>0.129</v>
      </c>
      <c r="U94" s="161">
        <f t="shared" si="29"/>
        <v>39.42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115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0.399999999999999" outlineLevel="1" x14ac:dyDescent="0.25">
      <c r="A95" s="152">
        <v>78</v>
      </c>
      <c r="B95" s="158" t="s">
        <v>277</v>
      </c>
      <c r="C95" s="185" t="s">
        <v>278</v>
      </c>
      <c r="D95" s="160" t="s">
        <v>144</v>
      </c>
      <c r="E95" s="166">
        <v>93.6</v>
      </c>
      <c r="F95" s="168">
        <v>100.5</v>
      </c>
      <c r="G95" s="168">
        <v>9406.7999999999993</v>
      </c>
      <c r="H95" s="168">
        <v>36.799999999999997</v>
      </c>
      <c r="I95" s="168">
        <f t="shared" si="24"/>
        <v>3444.48</v>
      </c>
      <c r="J95" s="168">
        <v>63.7</v>
      </c>
      <c r="K95" s="168">
        <f t="shared" si="25"/>
        <v>5962.32</v>
      </c>
      <c r="L95" s="168">
        <v>21</v>
      </c>
      <c r="M95" s="168">
        <f t="shared" si="26"/>
        <v>11382.227999999999</v>
      </c>
      <c r="N95" s="161">
        <v>6.0000000000000002E-5</v>
      </c>
      <c r="O95" s="161">
        <f t="shared" si="27"/>
        <v>5.62E-3</v>
      </c>
      <c r="P95" s="161">
        <v>0</v>
      </c>
      <c r="Q95" s="161">
        <f t="shared" si="28"/>
        <v>0</v>
      </c>
      <c r="R95" s="161"/>
      <c r="S95" s="161"/>
      <c r="T95" s="162">
        <v>0.14199999999999999</v>
      </c>
      <c r="U95" s="161">
        <f t="shared" si="29"/>
        <v>13.29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115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0.399999999999999" outlineLevel="1" x14ac:dyDescent="0.25">
      <c r="A96" s="152">
        <v>79</v>
      </c>
      <c r="B96" s="158" t="s">
        <v>279</v>
      </c>
      <c r="C96" s="185" t="s">
        <v>280</v>
      </c>
      <c r="D96" s="160" t="s">
        <v>144</v>
      </c>
      <c r="E96" s="166">
        <v>63.6</v>
      </c>
      <c r="F96" s="168">
        <v>114.5</v>
      </c>
      <c r="G96" s="168">
        <v>7282.2</v>
      </c>
      <c r="H96" s="168">
        <v>44.07</v>
      </c>
      <c r="I96" s="168">
        <f t="shared" si="24"/>
        <v>2802.85</v>
      </c>
      <c r="J96" s="168">
        <v>70.430000000000007</v>
      </c>
      <c r="K96" s="168">
        <f t="shared" si="25"/>
        <v>4479.3500000000004</v>
      </c>
      <c r="L96" s="168">
        <v>21</v>
      </c>
      <c r="M96" s="168">
        <f t="shared" si="26"/>
        <v>8811.4619999999995</v>
      </c>
      <c r="N96" s="161">
        <v>1.1E-4</v>
      </c>
      <c r="O96" s="161">
        <f t="shared" si="27"/>
        <v>7.0000000000000001E-3</v>
      </c>
      <c r="P96" s="161">
        <v>0</v>
      </c>
      <c r="Q96" s="161">
        <f t="shared" si="28"/>
        <v>0</v>
      </c>
      <c r="R96" s="161"/>
      <c r="S96" s="161"/>
      <c r="T96" s="162">
        <v>0.157</v>
      </c>
      <c r="U96" s="161">
        <f t="shared" si="29"/>
        <v>9.99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115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0.399999999999999" outlineLevel="1" x14ac:dyDescent="0.25">
      <c r="A97" s="152">
        <v>80</v>
      </c>
      <c r="B97" s="158" t="s">
        <v>281</v>
      </c>
      <c r="C97" s="185" t="s">
        <v>282</v>
      </c>
      <c r="D97" s="160" t="s">
        <v>144</v>
      </c>
      <c r="E97" s="166">
        <v>34.200000000000003</v>
      </c>
      <c r="F97" s="168">
        <v>129</v>
      </c>
      <c r="G97" s="168">
        <v>4411.8</v>
      </c>
      <c r="H97" s="168">
        <v>52.74</v>
      </c>
      <c r="I97" s="168">
        <f t="shared" si="24"/>
        <v>1803.71</v>
      </c>
      <c r="J97" s="168">
        <v>76.259999999999991</v>
      </c>
      <c r="K97" s="168">
        <f t="shared" si="25"/>
        <v>2608.09</v>
      </c>
      <c r="L97" s="168">
        <v>21</v>
      </c>
      <c r="M97" s="168">
        <f t="shared" si="26"/>
        <v>5338.2780000000002</v>
      </c>
      <c r="N97" s="161">
        <v>1.3999999999999999E-4</v>
      </c>
      <c r="O97" s="161">
        <f t="shared" si="27"/>
        <v>4.79E-3</v>
      </c>
      <c r="P97" s="161">
        <v>0</v>
      </c>
      <c r="Q97" s="161">
        <f t="shared" si="28"/>
        <v>0</v>
      </c>
      <c r="R97" s="161"/>
      <c r="S97" s="161"/>
      <c r="T97" s="162">
        <v>0.17</v>
      </c>
      <c r="U97" s="161">
        <f t="shared" si="29"/>
        <v>5.81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115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0.399999999999999" outlineLevel="1" x14ac:dyDescent="0.25">
      <c r="A98" s="152">
        <v>81</v>
      </c>
      <c r="B98" s="158" t="s">
        <v>283</v>
      </c>
      <c r="C98" s="185" t="s">
        <v>284</v>
      </c>
      <c r="D98" s="160" t="s">
        <v>144</v>
      </c>
      <c r="E98" s="166">
        <v>172.8</v>
      </c>
      <c r="F98" s="168">
        <v>136.1</v>
      </c>
      <c r="G98" s="168">
        <v>23518.080000000002</v>
      </c>
      <c r="H98" s="168">
        <v>0</v>
      </c>
      <c r="I98" s="168">
        <f t="shared" si="24"/>
        <v>0</v>
      </c>
      <c r="J98" s="168">
        <v>136.1</v>
      </c>
      <c r="K98" s="168">
        <f t="shared" si="25"/>
        <v>23518.080000000002</v>
      </c>
      <c r="L98" s="168">
        <v>21</v>
      </c>
      <c r="M98" s="168">
        <f t="shared" si="26"/>
        <v>28456.876800000002</v>
      </c>
      <c r="N98" s="161">
        <v>5.0000000000000002E-5</v>
      </c>
      <c r="O98" s="161">
        <f t="shared" si="27"/>
        <v>8.6400000000000001E-3</v>
      </c>
      <c r="P98" s="161">
        <v>0</v>
      </c>
      <c r="Q98" s="161">
        <f t="shared" si="28"/>
        <v>0</v>
      </c>
      <c r="R98" s="161"/>
      <c r="S98" s="161"/>
      <c r="T98" s="162">
        <v>0.13500000000000001</v>
      </c>
      <c r="U98" s="161">
        <f t="shared" si="29"/>
        <v>23.33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115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0.399999999999999" outlineLevel="1" x14ac:dyDescent="0.25">
      <c r="A99" s="152">
        <v>82</v>
      </c>
      <c r="B99" s="158" t="s">
        <v>285</v>
      </c>
      <c r="C99" s="185" t="s">
        <v>286</v>
      </c>
      <c r="D99" s="160" t="s">
        <v>144</v>
      </c>
      <c r="E99" s="166">
        <v>47.4</v>
      </c>
      <c r="F99" s="168">
        <v>145.19999999999999</v>
      </c>
      <c r="G99" s="168">
        <v>6882.48</v>
      </c>
      <c r="H99" s="168">
        <v>0</v>
      </c>
      <c r="I99" s="168">
        <f t="shared" si="24"/>
        <v>0</v>
      </c>
      <c r="J99" s="168">
        <v>145.19999999999999</v>
      </c>
      <c r="K99" s="168">
        <f t="shared" si="25"/>
        <v>6882.48</v>
      </c>
      <c r="L99" s="168">
        <v>21</v>
      </c>
      <c r="M99" s="168">
        <f t="shared" si="26"/>
        <v>8327.8007999999991</v>
      </c>
      <c r="N99" s="161">
        <v>9.0000000000000006E-5</v>
      </c>
      <c r="O99" s="161">
        <f t="shared" si="27"/>
        <v>4.2700000000000004E-3</v>
      </c>
      <c r="P99" s="161">
        <v>0</v>
      </c>
      <c r="Q99" s="161">
        <f t="shared" si="28"/>
        <v>0</v>
      </c>
      <c r="R99" s="161"/>
      <c r="S99" s="161"/>
      <c r="T99" s="162">
        <v>0.129</v>
      </c>
      <c r="U99" s="161">
        <f t="shared" si="29"/>
        <v>6.11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115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0.399999999999999" outlineLevel="1" x14ac:dyDescent="0.25">
      <c r="A100" s="152">
        <v>83</v>
      </c>
      <c r="B100" s="158" t="s">
        <v>287</v>
      </c>
      <c r="C100" s="185" t="s">
        <v>288</v>
      </c>
      <c r="D100" s="160" t="s">
        <v>144</v>
      </c>
      <c r="E100" s="166">
        <v>91.2</v>
      </c>
      <c r="F100" s="168">
        <v>161.30000000000001</v>
      </c>
      <c r="G100" s="168">
        <v>14710.56</v>
      </c>
      <c r="H100" s="168">
        <v>0</v>
      </c>
      <c r="I100" s="168">
        <f t="shared" si="24"/>
        <v>0</v>
      </c>
      <c r="J100" s="168">
        <v>161.30000000000001</v>
      </c>
      <c r="K100" s="168">
        <f t="shared" si="25"/>
        <v>14710.56</v>
      </c>
      <c r="L100" s="168">
        <v>21</v>
      </c>
      <c r="M100" s="168">
        <f t="shared" si="26"/>
        <v>17799.777599999998</v>
      </c>
      <c r="N100" s="161">
        <v>8.0000000000000007E-5</v>
      </c>
      <c r="O100" s="161">
        <f t="shared" si="27"/>
        <v>7.3000000000000001E-3</v>
      </c>
      <c r="P100" s="161">
        <v>0</v>
      </c>
      <c r="Q100" s="161">
        <f t="shared" si="28"/>
        <v>0</v>
      </c>
      <c r="R100" s="161"/>
      <c r="S100" s="161"/>
      <c r="T100" s="162">
        <v>0.14199999999999999</v>
      </c>
      <c r="U100" s="161">
        <f t="shared" si="29"/>
        <v>12.95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115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0.399999999999999" outlineLevel="1" x14ac:dyDescent="0.25">
      <c r="A101" s="152">
        <v>84</v>
      </c>
      <c r="B101" s="158" t="s">
        <v>289</v>
      </c>
      <c r="C101" s="185" t="s">
        <v>290</v>
      </c>
      <c r="D101" s="160" t="s">
        <v>144</v>
      </c>
      <c r="E101" s="166">
        <v>83.4</v>
      </c>
      <c r="F101" s="168">
        <v>248</v>
      </c>
      <c r="G101" s="168">
        <v>20683.2</v>
      </c>
      <c r="H101" s="168">
        <v>0</v>
      </c>
      <c r="I101" s="168">
        <f t="shared" si="24"/>
        <v>0</v>
      </c>
      <c r="J101" s="168">
        <v>248</v>
      </c>
      <c r="K101" s="168">
        <f t="shared" si="25"/>
        <v>20683.2</v>
      </c>
      <c r="L101" s="168">
        <v>21</v>
      </c>
      <c r="M101" s="168">
        <f t="shared" si="26"/>
        <v>25026.671999999999</v>
      </c>
      <c r="N101" s="161">
        <v>1.2999999999999999E-4</v>
      </c>
      <c r="O101" s="161">
        <f t="shared" si="27"/>
        <v>1.0840000000000001E-2</v>
      </c>
      <c r="P101" s="161">
        <v>0</v>
      </c>
      <c r="Q101" s="161">
        <f t="shared" si="28"/>
        <v>0</v>
      </c>
      <c r="R101" s="161"/>
      <c r="S101" s="161"/>
      <c r="T101" s="162">
        <v>0.157</v>
      </c>
      <c r="U101" s="161">
        <f t="shared" si="29"/>
        <v>13.09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115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0.399999999999999" outlineLevel="1" x14ac:dyDescent="0.25">
      <c r="A102" s="152">
        <v>85</v>
      </c>
      <c r="B102" s="158" t="s">
        <v>291</v>
      </c>
      <c r="C102" s="185" t="s">
        <v>292</v>
      </c>
      <c r="D102" s="160" t="s">
        <v>144</v>
      </c>
      <c r="E102" s="166">
        <v>24</v>
      </c>
      <c r="F102" s="168">
        <v>209.7</v>
      </c>
      <c r="G102" s="168">
        <v>5032.8</v>
      </c>
      <c r="H102" s="168">
        <v>0</v>
      </c>
      <c r="I102" s="168">
        <f t="shared" si="24"/>
        <v>0</v>
      </c>
      <c r="J102" s="168">
        <v>209.7</v>
      </c>
      <c r="K102" s="168">
        <f t="shared" si="25"/>
        <v>5032.8</v>
      </c>
      <c r="L102" s="168">
        <v>21</v>
      </c>
      <c r="M102" s="168">
        <f t="shared" si="26"/>
        <v>6089.6880000000001</v>
      </c>
      <c r="N102" s="161">
        <v>1.9000000000000001E-4</v>
      </c>
      <c r="O102" s="161">
        <f t="shared" si="27"/>
        <v>4.5599999999999998E-3</v>
      </c>
      <c r="P102" s="161">
        <v>0</v>
      </c>
      <c r="Q102" s="161">
        <f t="shared" si="28"/>
        <v>0</v>
      </c>
      <c r="R102" s="161"/>
      <c r="S102" s="161"/>
      <c r="T102" s="162">
        <v>0.17</v>
      </c>
      <c r="U102" s="161">
        <f t="shared" si="29"/>
        <v>4.08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115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2">
        <v>86</v>
      </c>
      <c r="B103" s="158" t="s">
        <v>293</v>
      </c>
      <c r="C103" s="185" t="s">
        <v>294</v>
      </c>
      <c r="D103" s="160" t="s">
        <v>176</v>
      </c>
      <c r="E103" s="166">
        <v>102</v>
      </c>
      <c r="F103" s="168">
        <v>223</v>
      </c>
      <c r="G103" s="168">
        <v>22746</v>
      </c>
      <c r="H103" s="168">
        <v>0</v>
      </c>
      <c r="I103" s="168">
        <f t="shared" si="24"/>
        <v>0</v>
      </c>
      <c r="J103" s="168">
        <v>223</v>
      </c>
      <c r="K103" s="168">
        <f t="shared" si="25"/>
        <v>22746</v>
      </c>
      <c r="L103" s="168">
        <v>21</v>
      </c>
      <c r="M103" s="168">
        <f t="shared" si="26"/>
        <v>27522.66</v>
      </c>
      <c r="N103" s="161">
        <v>0</v>
      </c>
      <c r="O103" s="161">
        <f t="shared" si="27"/>
        <v>0</v>
      </c>
      <c r="P103" s="161">
        <v>0</v>
      </c>
      <c r="Q103" s="161">
        <f t="shared" si="28"/>
        <v>0</v>
      </c>
      <c r="R103" s="161"/>
      <c r="S103" s="161"/>
      <c r="T103" s="162">
        <v>0.42499999999999999</v>
      </c>
      <c r="U103" s="161">
        <f t="shared" si="29"/>
        <v>43.35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115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0.399999999999999" outlineLevel="1" x14ac:dyDescent="0.25">
      <c r="A104" s="152">
        <v>87</v>
      </c>
      <c r="B104" s="158" t="s">
        <v>295</v>
      </c>
      <c r="C104" s="185" t="s">
        <v>296</v>
      </c>
      <c r="D104" s="160" t="s">
        <v>297</v>
      </c>
      <c r="E104" s="166">
        <v>1</v>
      </c>
      <c r="F104" s="168">
        <v>3410</v>
      </c>
      <c r="G104" s="168">
        <v>3410</v>
      </c>
      <c r="H104" s="168">
        <v>2442.06</v>
      </c>
      <c r="I104" s="168">
        <f t="shared" si="24"/>
        <v>2442.06</v>
      </c>
      <c r="J104" s="168">
        <v>967.94</v>
      </c>
      <c r="K104" s="168">
        <f t="shared" si="25"/>
        <v>967.94</v>
      </c>
      <c r="L104" s="168">
        <v>21</v>
      </c>
      <c r="M104" s="168">
        <f t="shared" si="26"/>
        <v>4126.0999999999995</v>
      </c>
      <c r="N104" s="161">
        <v>9.92E-3</v>
      </c>
      <c r="O104" s="161">
        <f t="shared" si="27"/>
        <v>9.92E-3</v>
      </c>
      <c r="P104" s="161">
        <v>0</v>
      </c>
      <c r="Q104" s="161">
        <f t="shared" si="28"/>
        <v>0</v>
      </c>
      <c r="R104" s="161"/>
      <c r="S104" s="161"/>
      <c r="T104" s="162">
        <v>1.887</v>
      </c>
      <c r="U104" s="161">
        <f t="shared" si="29"/>
        <v>1.89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115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2">
        <v>88</v>
      </c>
      <c r="B105" s="158" t="s">
        <v>298</v>
      </c>
      <c r="C105" s="185" t="s">
        <v>299</v>
      </c>
      <c r="D105" s="160" t="s">
        <v>176</v>
      </c>
      <c r="E105" s="166">
        <v>14</v>
      </c>
      <c r="F105" s="168">
        <v>222</v>
      </c>
      <c r="G105" s="168">
        <v>3108</v>
      </c>
      <c r="H105" s="168">
        <v>140.93</v>
      </c>
      <c r="I105" s="168">
        <f t="shared" si="24"/>
        <v>1973.02</v>
      </c>
      <c r="J105" s="168">
        <v>81.069999999999993</v>
      </c>
      <c r="K105" s="168">
        <f t="shared" si="25"/>
        <v>1134.98</v>
      </c>
      <c r="L105" s="168">
        <v>21</v>
      </c>
      <c r="M105" s="168">
        <f t="shared" si="26"/>
        <v>3760.68</v>
      </c>
      <c r="N105" s="161">
        <v>1.3999999999999999E-4</v>
      </c>
      <c r="O105" s="161">
        <f t="shared" si="27"/>
        <v>1.9599999999999999E-3</v>
      </c>
      <c r="P105" s="161">
        <v>0</v>
      </c>
      <c r="Q105" s="161">
        <f t="shared" si="28"/>
        <v>0</v>
      </c>
      <c r="R105" s="161"/>
      <c r="S105" s="161"/>
      <c r="T105" s="162">
        <v>0.16500000000000001</v>
      </c>
      <c r="U105" s="161">
        <f t="shared" si="29"/>
        <v>2.31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115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2">
        <v>89</v>
      </c>
      <c r="B106" s="158" t="s">
        <v>300</v>
      </c>
      <c r="C106" s="185" t="s">
        <v>301</v>
      </c>
      <c r="D106" s="160" t="s">
        <v>176</v>
      </c>
      <c r="E106" s="166">
        <v>38</v>
      </c>
      <c r="F106" s="168">
        <v>295.5</v>
      </c>
      <c r="G106" s="168">
        <v>11229</v>
      </c>
      <c r="H106" s="168">
        <v>193.8</v>
      </c>
      <c r="I106" s="168">
        <f t="shared" si="24"/>
        <v>7364.4</v>
      </c>
      <c r="J106" s="168">
        <v>101.69999999999999</v>
      </c>
      <c r="K106" s="168">
        <f t="shared" si="25"/>
        <v>3864.6</v>
      </c>
      <c r="L106" s="168">
        <v>21</v>
      </c>
      <c r="M106" s="168">
        <f t="shared" si="26"/>
        <v>13587.09</v>
      </c>
      <c r="N106" s="161">
        <v>2.0000000000000001E-4</v>
      </c>
      <c r="O106" s="161">
        <f t="shared" si="27"/>
        <v>7.6E-3</v>
      </c>
      <c r="P106" s="161">
        <v>0</v>
      </c>
      <c r="Q106" s="161">
        <f t="shared" si="28"/>
        <v>0</v>
      </c>
      <c r="R106" s="161"/>
      <c r="S106" s="161"/>
      <c r="T106" s="162">
        <v>0.20699999999999999</v>
      </c>
      <c r="U106" s="161">
        <f t="shared" si="29"/>
        <v>7.87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115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2">
        <v>90</v>
      </c>
      <c r="B107" s="158" t="s">
        <v>302</v>
      </c>
      <c r="C107" s="185" t="s">
        <v>303</v>
      </c>
      <c r="D107" s="160" t="s">
        <v>176</v>
      </c>
      <c r="E107" s="166">
        <v>2</v>
      </c>
      <c r="F107" s="168">
        <v>440</v>
      </c>
      <c r="G107" s="168">
        <v>880</v>
      </c>
      <c r="H107" s="168">
        <v>328.47</v>
      </c>
      <c r="I107" s="168">
        <f t="shared" si="24"/>
        <v>656.94</v>
      </c>
      <c r="J107" s="168">
        <v>111.52999999999997</v>
      </c>
      <c r="K107" s="168">
        <f t="shared" si="25"/>
        <v>223.06</v>
      </c>
      <c r="L107" s="168">
        <v>21</v>
      </c>
      <c r="M107" s="168">
        <f t="shared" si="26"/>
        <v>1064.8</v>
      </c>
      <c r="N107" s="161">
        <v>3.2000000000000003E-4</v>
      </c>
      <c r="O107" s="161">
        <f t="shared" si="27"/>
        <v>6.4000000000000005E-4</v>
      </c>
      <c r="P107" s="161">
        <v>0</v>
      </c>
      <c r="Q107" s="161">
        <f t="shared" si="28"/>
        <v>0</v>
      </c>
      <c r="R107" s="161"/>
      <c r="S107" s="161"/>
      <c r="T107" s="162">
        <v>0.22700000000000001</v>
      </c>
      <c r="U107" s="161">
        <f t="shared" si="29"/>
        <v>0.45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115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2">
        <v>91</v>
      </c>
      <c r="B108" s="158" t="s">
        <v>304</v>
      </c>
      <c r="C108" s="185" t="s">
        <v>305</v>
      </c>
      <c r="D108" s="160" t="s">
        <v>176</v>
      </c>
      <c r="E108" s="166">
        <v>2</v>
      </c>
      <c r="F108" s="168">
        <v>985</v>
      </c>
      <c r="G108" s="168">
        <v>1970</v>
      </c>
      <c r="H108" s="168">
        <v>812.55</v>
      </c>
      <c r="I108" s="168">
        <f t="shared" si="24"/>
        <v>1625.1</v>
      </c>
      <c r="J108" s="168">
        <v>172.45000000000005</v>
      </c>
      <c r="K108" s="168">
        <f t="shared" si="25"/>
        <v>344.9</v>
      </c>
      <c r="L108" s="168">
        <v>21</v>
      </c>
      <c r="M108" s="168">
        <f t="shared" si="26"/>
        <v>2383.6999999999998</v>
      </c>
      <c r="N108" s="161">
        <v>7.6999999999999996E-4</v>
      </c>
      <c r="O108" s="161">
        <f t="shared" si="27"/>
        <v>1.5399999999999999E-3</v>
      </c>
      <c r="P108" s="161">
        <v>0</v>
      </c>
      <c r="Q108" s="161">
        <f t="shared" si="28"/>
        <v>0</v>
      </c>
      <c r="R108" s="161"/>
      <c r="S108" s="161"/>
      <c r="T108" s="162">
        <v>0.35099999999999998</v>
      </c>
      <c r="U108" s="161">
        <f t="shared" si="29"/>
        <v>0.7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115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2">
        <v>92</v>
      </c>
      <c r="B109" s="158" t="s">
        <v>306</v>
      </c>
      <c r="C109" s="185" t="s">
        <v>307</v>
      </c>
      <c r="D109" s="160" t="s">
        <v>176</v>
      </c>
      <c r="E109" s="166">
        <v>2</v>
      </c>
      <c r="F109" s="168">
        <v>518</v>
      </c>
      <c r="G109" s="168">
        <v>1036</v>
      </c>
      <c r="H109" s="168">
        <v>416.3</v>
      </c>
      <c r="I109" s="168">
        <f t="shared" si="24"/>
        <v>832.6</v>
      </c>
      <c r="J109" s="168">
        <v>101.69999999999999</v>
      </c>
      <c r="K109" s="168">
        <f t="shared" si="25"/>
        <v>203.4</v>
      </c>
      <c r="L109" s="168">
        <v>21</v>
      </c>
      <c r="M109" s="168">
        <f t="shared" si="26"/>
        <v>1253.56</v>
      </c>
      <c r="N109" s="161">
        <v>3.4000000000000002E-4</v>
      </c>
      <c r="O109" s="161">
        <f t="shared" si="27"/>
        <v>6.8000000000000005E-4</v>
      </c>
      <c r="P109" s="161">
        <v>0</v>
      </c>
      <c r="Q109" s="161">
        <f t="shared" si="28"/>
        <v>0</v>
      </c>
      <c r="R109" s="161"/>
      <c r="S109" s="161"/>
      <c r="T109" s="162">
        <v>0.20699999999999999</v>
      </c>
      <c r="U109" s="161">
        <f t="shared" si="29"/>
        <v>0.41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115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2">
        <v>93</v>
      </c>
      <c r="B110" s="158" t="s">
        <v>308</v>
      </c>
      <c r="C110" s="185" t="s">
        <v>309</v>
      </c>
      <c r="D110" s="160" t="s">
        <v>176</v>
      </c>
      <c r="E110" s="166">
        <v>6</v>
      </c>
      <c r="F110" s="168">
        <v>1421</v>
      </c>
      <c r="G110" s="168">
        <v>8526</v>
      </c>
      <c r="H110" s="168">
        <v>1248.55</v>
      </c>
      <c r="I110" s="168">
        <f t="shared" si="24"/>
        <v>7491.3</v>
      </c>
      <c r="J110" s="168">
        <v>172.45000000000005</v>
      </c>
      <c r="K110" s="168">
        <f t="shared" si="25"/>
        <v>1034.7</v>
      </c>
      <c r="L110" s="168">
        <v>21</v>
      </c>
      <c r="M110" s="168">
        <f t="shared" si="26"/>
        <v>10316.459999999999</v>
      </c>
      <c r="N110" s="161">
        <v>1.0399999999999999E-3</v>
      </c>
      <c r="O110" s="161">
        <f t="shared" si="27"/>
        <v>6.2399999999999999E-3</v>
      </c>
      <c r="P110" s="161">
        <v>0</v>
      </c>
      <c r="Q110" s="161">
        <f t="shared" si="28"/>
        <v>0</v>
      </c>
      <c r="R110" s="161"/>
      <c r="S110" s="161"/>
      <c r="T110" s="162">
        <v>0.35099999999999998</v>
      </c>
      <c r="U110" s="161">
        <f t="shared" si="29"/>
        <v>2.11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115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0.399999999999999" outlineLevel="1" x14ac:dyDescent="0.25">
      <c r="A111" s="152">
        <v>94</v>
      </c>
      <c r="B111" s="158" t="s">
        <v>310</v>
      </c>
      <c r="C111" s="185" t="s">
        <v>311</v>
      </c>
      <c r="D111" s="160" t="s">
        <v>184</v>
      </c>
      <c r="E111" s="166">
        <v>1</v>
      </c>
      <c r="F111" s="168">
        <v>2840</v>
      </c>
      <c r="G111" s="168">
        <v>2840</v>
      </c>
      <c r="H111" s="168">
        <v>0</v>
      </c>
      <c r="I111" s="168">
        <f t="shared" si="24"/>
        <v>0</v>
      </c>
      <c r="J111" s="168">
        <v>2840</v>
      </c>
      <c r="K111" s="168">
        <f t="shared" si="25"/>
        <v>2840</v>
      </c>
      <c r="L111" s="168">
        <v>21</v>
      </c>
      <c r="M111" s="168">
        <f t="shared" si="26"/>
        <v>3436.4</v>
      </c>
      <c r="N111" s="161">
        <v>0</v>
      </c>
      <c r="O111" s="161">
        <f t="shared" si="27"/>
        <v>0</v>
      </c>
      <c r="P111" s="161">
        <v>0</v>
      </c>
      <c r="Q111" s="161">
        <f t="shared" si="28"/>
        <v>0</v>
      </c>
      <c r="R111" s="161"/>
      <c r="S111" s="161"/>
      <c r="T111" s="162">
        <v>0</v>
      </c>
      <c r="U111" s="161">
        <f t="shared" si="29"/>
        <v>0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115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2">
        <v>95</v>
      </c>
      <c r="B112" s="158" t="s">
        <v>312</v>
      </c>
      <c r="C112" s="185" t="s">
        <v>313</v>
      </c>
      <c r="D112" s="160" t="s">
        <v>176</v>
      </c>
      <c r="E112" s="166">
        <v>1</v>
      </c>
      <c r="F112" s="168">
        <v>372</v>
      </c>
      <c r="G112" s="168">
        <v>372</v>
      </c>
      <c r="H112" s="168">
        <v>270.3</v>
      </c>
      <c r="I112" s="168">
        <f t="shared" si="24"/>
        <v>270.3</v>
      </c>
      <c r="J112" s="168">
        <v>101.69999999999999</v>
      </c>
      <c r="K112" s="168">
        <f t="shared" si="25"/>
        <v>101.7</v>
      </c>
      <c r="L112" s="168">
        <v>21</v>
      </c>
      <c r="M112" s="168">
        <f t="shared" si="26"/>
        <v>450.12</v>
      </c>
      <c r="N112" s="161">
        <v>2.5000000000000001E-4</v>
      </c>
      <c r="O112" s="161">
        <f t="shared" si="27"/>
        <v>2.5000000000000001E-4</v>
      </c>
      <c r="P112" s="161">
        <v>0</v>
      </c>
      <c r="Q112" s="161">
        <f t="shared" si="28"/>
        <v>0</v>
      </c>
      <c r="R112" s="161"/>
      <c r="S112" s="161"/>
      <c r="T112" s="162">
        <v>0.20699999999999999</v>
      </c>
      <c r="U112" s="161">
        <f t="shared" si="29"/>
        <v>0.21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115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2">
        <v>96</v>
      </c>
      <c r="B113" s="158" t="s">
        <v>314</v>
      </c>
      <c r="C113" s="185" t="s">
        <v>315</v>
      </c>
      <c r="D113" s="160" t="s">
        <v>176</v>
      </c>
      <c r="E113" s="166">
        <v>2</v>
      </c>
      <c r="F113" s="168">
        <v>949</v>
      </c>
      <c r="G113" s="168">
        <v>1898</v>
      </c>
      <c r="H113" s="168">
        <v>776.55</v>
      </c>
      <c r="I113" s="168">
        <f t="shared" si="24"/>
        <v>1553.1</v>
      </c>
      <c r="J113" s="168">
        <v>172.45000000000005</v>
      </c>
      <c r="K113" s="168">
        <f t="shared" si="25"/>
        <v>344.9</v>
      </c>
      <c r="L113" s="168">
        <v>21</v>
      </c>
      <c r="M113" s="168">
        <f t="shared" si="26"/>
        <v>2296.58</v>
      </c>
      <c r="N113" s="161">
        <v>8.0000000000000004E-4</v>
      </c>
      <c r="O113" s="161">
        <f t="shared" si="27"/>
        <v>1.6000000000000001E-3</v>
      </c>
      <c r="P113" s="161">
        <v>0</v>
      </c>
      <c r="Q113" s="161">
        <f t="shared" si="28"/>
        <v>0</v>
      </c>
      <c r="R113" s="161"/>
      <c r="S113" s="161"/>
      <c r="T113" s="162">
        <v>0.35099999999999998</v>
      </c>
      <c r="U113" s="161">
        <f t="shared" si="29"/>
        <v>0.7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115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2">
        <v>97</v>
      </c>
      <c r="B114" s="158" t="s">
        <v>316</v>
      </c>
      <c r="C114" s="185" t="s">
        <v>317</v>
      </c>
      <c r="D114" s="160" t="s">
        <v>176</v>
      </c>
      <c r="E114" s="166">
        <v>1</v>
      </c>
      <c r="F114" s="168">
        <v>348.5</v>
      </c>
      <c r="G114" s="168">
        <v>348.5</v>
      </c>
      <c r="H114" s="168">
        <v>246.8</v>
      </c>
      <c r="I114" s="168">
        <f t="shared" si="24"/>
        <v>246.8</v>
      </c>
      <c r="J114" s="168">
        <v>101.69999999999999</v>
      </c>
      <c r="K114" s="168">
        <f t="shared" si="25"/>
        <v>101.7</v>
      </c>
      <c r="L114" s="168">
        <v>21</v>
      </c>
      <c r="M114" s="168">
        <f t="shared" si="26"/>
        <v>421.685</v>
      </c>
      <c r="N114" s="161">
        <v>4.0000000000000002E-4</v>
      </c>
      <c r="O114" s="161">
        <f t="shared" si="27"/>
        <v>4.0000000000000002E-4</v>
      </c>
      <c r="P114" s="161">
        <v>0</v>
      </c>
      <c r="Q114" s="161">
        <f t="shared" si="28"/>
        <v>0</v>
      </c>
      <c r="R114" s="161"/>
      <c r="S114" s="161"/>
      <c r="T114" s="162">
        <v>0.20699999999999999</v>
      </c>
      <c r="U114" s="161">
        <f t="shared" si="29"/>
        <v>0.21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115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2">
        <v>98</v>
      </c>
      <c r="B115" s="158" t="s">
        <v>318</v>
      </c>
      <c r="C115" s="185" t="s">
        <v>319</v>
      </c>
      <c r="D115" s="160" t="s">
        <v>176</v>
      </c>
      <c r="E115" s="166">
        <v>1</v>
      </c>
      <c r="F115" s="168">
        <v>3525</v>
      </c>
      <c r="G115" s="168">
        <v>3525</v>
      </c>
      <c r="H115" s="168">
        <v>3352.06</v>
      </c>
      <c r="I115" s="168">
        <f t="shared" si="24"/>
        <v>3352.06</v>
      </c>
      <c r="J115" s="168">
        <v>172.94000000000005</v>
      </c>
      <c r="K115" s="168">
        <f t="shared" si="25"/>
        <v>172.94</v>
      </c>
      <c r="L115" s="168">
        <v>21</v>
      </c>
      <c r="M115" s="168">
        <f t="shared" si="26"/>
        <v>4265.25</v>
      </c>
      <c r="N115" s="161">
        <v>3.8E-3</v>
      </c>
      <c r="O115" s="161">
        <f t="shared" si="27"/>
        <v>3.8E-3</v>
      </c>
      <c r="P115" s="161">
        <v>0</v>
      </c>
      <c r="Q115" s="161">
        <f t="shared" si="28"/>
        <v>0</v>
      </c>
      <c r="R115" s="161"/>
      <c r="S115" s="161"/>
      <c r="T115" s="162">
        <v>0.35199999999999998</v>
      </c>
      <c r="U115" s="161">
        <f t="shared" si="29"/>
        <v>0.35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115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2">
        <v>99</v>
      </c>
      <c r="B116" s="158" t="s">
        <v>320</v>
      </c>
      <c r="C116" s="185" t="s">
        <v>321</v>
      </c>
      <c r="D116" s="160" t="s">
        <v>184</v>
      </c>
      <c r="E116" s="166">
        <v>1</v>
      </c>
      <c r="F116" s="168">
        <v>4500</v>
      </c>
      <c r="G116" s="168">
        <v>4500</v>
      </c>
      <c r="H116" s="168">
        <v>0</v>
      </c>
      <c r="I116" s="168">
        <f t="shared" si="24"/>
        <v>0</v>
      </c>
      <c r="J116" s="168">
        <v>4500</v>
      </c>
      <c r="K116" s="168">
        <f t="shared" si="25"/>
        <v>4500</v>
      </c>
      <c r="L116" s="168">
        <v>21</v>
      </c>
      <c r="M116" s="168">
        <f t="shared" si="26"/>
        <v>5445</v>
      </c>
      <c r="N116" s="161">
        <v>0</v>
      </c>
      <c r="O116" s="161">
        <f t="shared" si="27"/>
        <v>0</v>
      </c>
      <c r="P116" s="161">
        <v>0</v>
      </c>
      <c r="Q116" s="161">
        <f t="shared" si="28"/>
        <v>0</v>
      </c>
      <c r="R116" s="161"/>
      <c r="S116" s="161"/>
      <c r="T116" s="162">
        <v>0</v>
      </c>
      <c r="U116" s="161">
        <f t="shared" si="29"/>
        <v>0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115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2">
        <v>100</v>
      </c>
      <c r="B117" s="158" t="s">
        <v>322</v>
      </c>
      <c r="C117" s="185" t="s">
        <v>323</v>
      </c>
      <c r="D117" s="160" t="s">
        <v>176</v>
      </c>
      <c r="E117" s="166">
        <v>27</v>
      </c>
      <c r="F117" s="168">
        <v>337.5</v>
      </c>
      <c r="G117" s="168">
        <v>9112.5</v>
      </c>
      <c r="H117" s="168">
        <v>155.71</v>
      </c>
      <c r="I117" s="168">
        <f t="shared" si="24"/>
        <v>4204.17</v>
      </c>
      <c r="J117" s="168">
        <v>181.79</v>
      </c>
      <c r="K117" s="168">
        <f t="shared" si="25"/>
        <v>4908.33</v>
      </c>
      <c r="L117" s="168">
        <v>21</v>
      </c>
      <c r="M117" s="168">
        <f t="shared" si="26"/>
        <v>11026.125</v>
      </c>
      <c r="N117" s="161">
        <v>6.9999999999999999E-4</v>
      </c>
      <c r="O117" s="161">
        <f t="shared" si="27"/>
        <v>1.89E-2</v>
      </c>
      <c r="P117" s="161">
        <v>0</v>
      </c>
      <c r="Q117" s="161">
        <f t="shared" si="28"/>
        <v>0</v>
      </c>
      <c r="R117" s="161"/>
      <c r="S117" s="161"/>
      <c r="T117" s="162">
        <v>0.37</v>
      </c>
      <c r="U117" s="161">
        <f t="shared" si="29"/>
        <v>9.99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115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0.399999999999999" outlineLevel="1" x14ac:dyDescent="0.25">
      <c r="A118" s="152">
        <v>101</v>
      </c>
      <c r="B118" s="158" t="s">
        <v>324</v>
      </c>
      <c r="C118" s="185" t="s">
        <v>325</v>
      </c>
      <c r="D118" s="160" t="s">
        <v>176</v>
      </c>
      <c r="E118" s="166">
        <v>4</v>
      </c>
      <c r="F118" s="168">
        <v>8460</v>
      </c>
      <c r="G118" s="168">
        <v>33840</v>
      </c>
      <c r="H118" s="168">
        <v>7755</v>
      </c>
      <c r="I118" s="168">
        <f t="shared" si="24"/>
        <v>31020</v>
      </c>
      <c r="J118" s="168">
        <v>705</v>
      </c>
      <c r="K118" s="168">
        <f t="shared" si="25"/>
        <v>2820</v>
      </c>
      <c r="L118" s="168">
        <v>21</v>
      </c>
      <c r="M118" s="168">
        <f t="shared" si="26"/>
        <v>40946.400000000001</v>
      </c>
      <c r="N118" s="161">
        <v>0.03</v>
      </c>
      <c r="O118" s="161">
        <f t="shared" si="27"/>
        <v>0.12</v>
      </c>
      <c r="P118" s="161">
        <v>0</v>
      </c>
      <c r="Q118" s="161">
        <f t="shared" si="28"/>
        <v>0</v>
      </c>
      <c r="R118" s="161"/>
      <c r="S118" s="161"/>
      <c r="T118" s="162">
        <v>1.6439999999999999</v>
      </c>
      <c r="U118" s="161">
        <f t="shared" si="29"/>
        <v>6.58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115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52">
        <v>102</v>
      </c>
      <c r="B119" s="158" t="s">
        <v>326</v>
      </c>
      <c r="C119" s="185" t="s">
        <v>327</v>
      </c>
      <c r="D119" s="160" t="s">
        <v>176</v>
      </c>
      <c r="E119" s="166">
        <v>28</v>
      </c>
      <c r="F119" s="168">
        <v>1033</v>
      </c>
      <c r="G119" s="168">
        <v>28924</v>
      </c>
      <c r="H119" s="168">
        <v>839.91</v>
      </c>
      <c r="I119" s="168">
        <f t="shared" si="24"/>
        <v>23517.48</v>
      </c>
      <c r="J119" s="168">
        <v>193.09000000000003</v>
      </c>
      <c r="K119" s="168">
        <f t="shared" si="25"/>
        <v>5406.52</v>
      </c>
      <c r="L119" s="168">
        <v>21</v>
      </c>
      <c r="M119" s="168">
        <f t="shared" si="26"/>
        <v>34998.04</v>
      </c>
      <c r="N119" s="161">
        <v>2.4399999999999999E-3</v>
      </c>
      <c r="O119" s="161">
        <f t="shared" si="27"/>
        <v>6.8320000000000006E-2</v>
      </c>
      <c r="P119" s="161">
        <v>0</v>
      </c>
      <c r="Q119" s="161">
        <f t="shared" si="28"/>
        <v>0</v>
      </c>
      <c r="R119" s="161"/>
      <c r="S119" s="161"/>
      <c r="T119" s="162">
        <v>0.39300000000000002</v>
      </c>
      <c r="U119" s="161">
        <f t="shared" si="29"/>
        <v>11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115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2">
        <v>103</v>
      </c>
      <c r="B120" s="158" t="s">
        <v>328</v>
      </c>
      <c r="C120" s="185" t="s">
        <v>329</v>
      </c>
      <c r="D120" s="160" t="s">
        <v>330</v>
      </c>
      <c r="E120" s="166">
        <v>1</v>
      </c>
      <c r="F120" s="168">
        <v>8801</v>
      </c>
      <c r="G120" s="168">
        <v>8801</v>
      </c>
      <c r="H120" s="168">
        <v>0</v>
      </c>
      <c r="I120" s="168">
        <f t="shared" si="24"/>
        <v>0</v>
      </c>
      <c r="J120" s="168">
        <v>8801</v>
      </c>
      <c r="K120" s="168">
        <f t="shared" si="25"/>
        <v>8801</v>
      </c>
      <c r="L120" s="168">
        <v>21</v>
      </c>
      <c r="M120" s="168">
        <f t="shared" si="26"/>
        <v>10649.21</v>
      </c>
      <c r="N120" s="161">
        <v>0</v>
      </c>
      <c r="O120" s="161">
        <f t="shared" si="27"/>
        <v>0</v>
      </c>
      <c r="P120" s="161">
        <v>0</v>
      </c>
      <c r="Q120" s="161">
        <f t="shared" si="28"/>
        <v>0</v>
      </c>
      <c r="R120" s="161"/>
      <c r="S120" s="161"/>
      <c r="T120" s="162">
        <v>0</v>
      </c>
      <c r="U120" s="161">
        <f t="shared" si="29"/>
        <v>0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115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2">
        <v>104</v>
      </c>
      <c r="B121" s="158" t="s">
        <v>331</v>
      </c>
      <c r="C121" s="185" t="s">
        <v>332</v>
      </c>
      <c r="D121" s="160" t="s">
        <v>144</v>
      </c>
      <c r="E121" s="166">
        <v>1295.5999999999999</v>
      </c>
      <c r="F121" s="168">
        <v>44.9</v>
      </c>
      <c r="G121" s="168">
        <v>58172.44</v>
      </c>
      <c r="H121" s="168">
        <v>9.51</v>
      </c>
      <c r="I121" s="168">
        <f t="shared" si="24"/>
        <v>12321.16</v>
      </c>
      <c r="J121" s="168">
        <v>35.39</v>
      </c>
      <c r="K121" s="168">
        <f t="shared" si="25"/>
        <v>45851.28</v>
      </c>
      <c r="L121" s="168">
        <v>21</v>
      </c>
      <c r="M121" s="168">
        <f t="shared" si="26"/>
        <v>70388.652400000006</v>
      </c>
      <c r="N121" s="161">
        <v>1.8000000000000001E-4</v>
      </c>
      <c r="O121" s="161">
        <f t="shared" si="27"/>
        <v>0.23321</v>
      </c>
      <c r="P121" s="161">
        <v>0</v>
      </c>
      <c r="Q121" s="161">
        <f t="shared" si="28"/>
        <v>0</v>
      </c>
      <c r="R121" s="161"/>
      <c r="S121" s="161"/>
      <c r="T121" s="162">
        <v>6.7000000000000004E-2</v>
      </c>
      <c r="U121" s="161">
        <f t="shared" si="29"/>
        <v>86.81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115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2">
        <v>105</v>
      </c>
      <c r="B122" s="158" t="s">
        <v>333</v>
      </c>
      <c r="C122" s="185" t="s">
        <v>334</v>
      </c>
      <c r="D122" s="160" t="s">
        <v>144</v>
      </c>
      <c r="E122" s="166">
        <v>1295.5999999999999</v>
      </c>
      <c r="F122" s="168">
        <v>32.1</v>
      </c>
      <c r="G122" s="168">
        <v>41588.76</v>
      </c>
      <c r="H122" s="168">
        <v>1.63</v>
      </c>
      <c r="I122" s="168">
        <f t="shared" si="24"/>
        <v>2111.83</v>
      </c>
      <c r="J122" s="168">
        <v>30.470000000000002</v>
      </c>
      <c r="K122" s="168">
        <f t="shared" si="25"/>
        <v>39476.93</v>
      </c>
      <c r="L122" s="168">
        <v>21</v>
      </c>
      <c r="M122" s="168">
        <f t="shared" si="26"/>
        <v>50322.399600000004</v>
      </c>
      <c r="N122" s="161">
        <v>1.0000000000000001E-5</v>
      </c>
      <c r="O122" s="161">
        <f t="shared" si="27"/>
        <v>1.2959999999999999E-2</v>
      </c>
      <c r="P122" s="161">
        <v>0</v>
      </c>
      <c r="Q122" s="161">
        <f t="shared" si="28"/>
        <v>0</v>
      </c>
      <c r="R122" s="161"/>
      <c r="S122" s="161"/>
      <c r="T122" s="162">
        <v>6.2E-2</v>
      </c>
      <c r="U122" s="161">
        <f t="shared" si="29"/>
        <v>80.33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115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2">
        <v>106</v>
      </c>
      <c r="B123" s="158" t="s">
        <v>335</v>
      </c>
      <c r="C123" s="185" t="s">
        <v>336</v>
      </c>
      <c r="D123" s="160" t="s">
        <v>0</v>
      </c>
      <c r="E123" s="166">
        <v>1.2</v>
      </c>
      <c r="F123" s="168">
        <v>7806</v>
      </c>
      <c r="G123" s="168">
        <v>9367.2000000000007</v>
      </c>
      <c r="H123" s="168">
        <v>0</v>
      </c>
      <c r="I123" s="168">
        <f t="shared" si="24"/>
        <v>0</v>
      </c>
      <c r="J123" s="168">
        <v>7806</v>
      </c>
      <c r="K123" s="168">
        <f t="shared" si="25"/>
        <v>9367.2000000000007</v>
      </c>
      <c r="L123" s="168">
        <v>21</v>
      </c>
      <c r="M123" s="168">
        <f t="shared" si="26"/>
        <v>11334.312</v>
      </c>
      <c r="N123" s="161">
        <v>0</v>
      </c>
      <c r="O123" s="161">
        <f t="shared" si="27"/>
        <v>0</v>
      </c>
      <c r="P123" s="161">
        <v>0</v>
      </c>
      <c r="Q123" s="161">
        <f t="shared" si="28"/>
        <v>0</v>
      </c>
      <c r="R123" s="161"/>
      <c r="S123" s="161"/>
      <c r="T123" s="162">
        <v>0</v>
      </c>
      <c r="U123" s="161">
        <f t="shared" si="29"/>
        <v>0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115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5">
      <c r="A124" s="153" t="s">
        <v>110</v>
      </c>
      <c r="B124" s="159" t="s">
        <v>77</v>
      </c>
      <c r="C124" s="186" t="s">
        <v>78</v>
      </c>
      <c r="D124" s="163"/>
      <c r="E124" s="167"/>
      <c r="F124" s="169"/>
      <c r="G124" s="169">
        <f>SUMIF(AE125:AE146,"&lt;&gt;NOR",G125:G146)</f>
        <v>834339.54</v>
      </c>
      <c r="H124" s="169"/>
      <c r="I124" s="169">
        <f>SUM(I125:I146)</f>
        <v>417716.13</v>
      </c>
      <c r="J124" s="169"/>
      <c r="K124" s="169">
        <f>SUM(K125:K146)</f>
        <v>416623.41000000003</v>
      </c>
      <c r="L124" s="169"/>
      <c r="M124" s="169">
        <f>SUM(M125:M146)</f>
        <v>1009550.8434000001</v>
      </c>
      <c r="N124" s="164"/>
      <c r="O124" s="164">
        <f>SUM(O125:O146)</f>
        <v>1.1595700000000002</v>
      </c>
      <c r="P124" s="164"/>
      <c r="Q124" s="164">
        <f>SUM(Q125:Q146)</f>
        <v>0</v>
      </c>
      <c r="R124" s="164"/>
      <c r="S124" s="164"/>
      <c r="T124" s="165"/>
      <c r="U124" s="164">
        <f>SUM(U125:U146)</f>
        <v>133.74</v>
      </c>
      <c r="AE124" t="s">
        <v>111</v>
      </c>
    </row>
    <row r="125" spans="1:60" ht="20.399999999999999" outlineLevel="1" x14ac:dyDescent="0.25">
      <c r="A125" s="152">
        <v>107</v>
      </c>
      <c r="B125" s="158" t="s">
        <v>337</v>
      </c>
      <c r="C125" s="185" t="s">
        <v>338</v>
      </c>
      <c r="D125" s="160" t="s">
        <v>297</v>
      </c>
      <c r="E125" s="166">
        <v>28</v>
      </c>
      <c r="F125" s="168">
        <v>4420</v>
      </c>
      <c r="G125" s="168">
        <v>123760</v>
      </c>
      <c r="H125" s="168">
        <v>3900.38</v>
      </c>
      <c r="I125" s="168">
        <f t="shared" ref="I125:I146" si="30">ROUND(E125*H125,2)</f>
        <v>109210.64</v>
      </c>
      <c r="J125" s="168">
        <v>519.61999999999989</v>
      </c>
      <c r="K125" s="168">
        <f t="shared" ref="K125:K146" si="31">ROUND(E125*J125,2)</f>
        <v>14549.36</v>
      </c>
      <c r="L125" s="168">
        <v>21</v>
      </c>
      <c r="M125" s="168">
        <f t="shared" ref="M125:M146" si="32">G125*(1+L125/100)</f>
        <v>149749.6</v>
      </c>
      <c r="N125" s="161">
        <v>1.772E-2</v>
      </c>
      <c r="O125" s="161">
        <f t="shared" ref="O125:O146" si="33">ROUND(E125*N125,5)</f>
        <v>0.49615999999999999</v>
      </c>
      <c r="P125" s="161">
        <v>0</v>
      </c>
      <c r="Q125" s="161">
        <f t="shared" ref="Q125:Q146" si="34">ROUND(E125*P125,5)</f>
        <v>0</v>
      </c>
      <c r="R125" s="161"/>
      <c r="S125" s="161"/>
      <c r="T125" s="162">
        <v>0.97299999999999998</v>
      </c>
      <c r="U125" s="161">
        <f t="shared" ref="U125:U146" si="35">ROUND(E125*T125,2)</f>
        <v>27.24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115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2">
        <v>108</v>
      </c>
      <c r="B126" s="158" t="s">
        <v>339</v>
      </c>
      <c r="C126" s="185" t="s">
        <v>340</v>
      </c>
      <c r="D126" s="160" t="s">
        <v>297</v>
      </c>
      <c r="E126" s="166">
        <v>1</v>
      </c>
      <c r="F126" s="168">
        <v>8320</v>
      </c>
      <c r="G126" s="168">
        <v>8320</v>
      </c>
      <c r="H126" s="168">
        <v>7518.94</v>
      </c>
      <c r="I126" s="168">
        <f t="shared" si="30"/>
        <v>7518.94</v>
      </c>
      <c r="J126" s="168">
        <v>801.0600000000004</v>
      </c>
      <c r="K126" s="168">
        <f t="shared" si="31"/>
        <v>801.06</v>
      </c>
      <c r="L126" s="168">
        <v>21</v>
      </c>
      <c r="M126" s="168">
        <f t="shared" si="32"/>
        <v>10067.199999999999</v>
      </c>
      <c r="N126" s="161">
        <v>2.8219999999999999E-2</v>
      </c>
      <c r="O126" s="161">
        <f t="shared" si="33"/>
        <v>2.8219999999999999E-2</v>
      </c>
      <c r="P126" s="161">
        <v>0</v>
      </c>
      <c r="Q126" s="161">
        <f t="shared" si="34"/>
        <v>0</v>
      </c>
      <c r="R126" s="161"/>
      <c r="S126" s="161"/>
      <c r="T126" s="162">
        <v>1.5</v>
      </c>
      <c r="U126" s="161">
        <f t="shared" si="35"/>
        <v>1.5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115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0.399999999999999" outlineLevel="1" x14ac:dyDescent="0.25">
      <c r="A127" s="152">
        <v>109</v>
      </c>
      <c r="B127" s="158" t="s">
        <v>341</v>
      </c>
      <c r="C127" s="185" t="s">
        <v>342</v>
      </c>
      <c r="D127" s="160" t="s">
        <v>297</v>
      </c>
      <c r="E127" s="166">
        <v>2</v>
      </c>
      <c r="F127" s="168">
        <v>6550</v>
      </c>
      <c r="G127" s="168">
        <v>13100</v>
      </c>
      <c r="H127" s="168">
        <v>5748.94</v>
      </c>
      <c r="I127" s="168">
        <f t="shared" si="30"/>
        <v>11497.88</v>
      </c>
      <c r="J127" s="168">
        <v>801.0600000000004</v>
      </c>
      <c r="K127" s="168">
        <f t="shared" si="31"/>
        <v>1602.12</v>
      </c>
      <c r="L127" s="168">
        <v>21</v>
      </c>
      <c r="M127" s="168">
        <f t="shared" si="32"/>
        <v>15851</v>
      </c>
      <c r="N127" s="161">
        <v>2.8719999999999999E-2</v>
      </c>
      <c r="O127" s="161">
        <f t="shared" si="33"/>
        <v>5.7439999999999998E-2</v>
      </c>
      <c r="P127" s="161">
        <v>0</v>
      </c>
      <c r="Q127" s="161">
        <f t="shared" si="34"/>
        <v>0</v>
      </c>
      <c r="R127" s="161"/>
      <c r="S127" s="161"/>
      <c r="T127" s="162">
        <v>1.5</v>
      </c>
      <c r="U127" s="161">
        <f t="shared" si="35"/>
        <v>3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115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2">
        <v>110</v>
      </c>
      <c r="B128" s="158" t="s">
        <v>343</v>
      </c>
      <c r="C128" s="185" t="s">
        <v>344</v>
      </c>
      <c r="D128" s="160" t="s">
        <v>297</v>
      </c>
      <c r="E128" s="166">
        <v>2</v>
      </c>
      <c r="F128" s="168">
        <v>13830</v>
      </c>
      <c r="G128" s="168">
        <v>27660</v>
      </c>
      <c r="H128" s="168">
        <v>13360.79</v>
      </c>
      <c r="I128" s="168">
        <f t="shared" si="30"/>
        <v>26721.58</v>
      </c>
      <c r="J128" s="168">
        <v>469.20999999999913</v>
      </c>
      <c r="K128" s="168">
        <f t="shared" si="31"/>
        <v>938.42</v>
      </c>
      <c r="L128" s="168">
        <v>21</v>
      </c>
      <c r="M128" s="168">
        <f t="shared" si="32"/>
        <v>33468.6</v>
      </c>
      <c r="N128" s="161">
        <v>2.0549999999999999E-2</v>
      </c>
      <c r="O128" s="161">
        <f t="shared" si="33"/>
        <v>4.1099999999999998E-2</v>
      </c>
      <c r="P128" s="161">
        <v>0</v>
      </c>
      <c r="Q128" s="161">
        <f t="shared" si="34"/>
        <v>0</v>
      </c>
      <c r="R128" s="161"/>
      <c r="S128" s="161"/>
      <c r="T128" s="162">
        <v>0.95499999999999996</v>
      </c>
      <c r="U128" s="161">
        <f t="shared" si="35"/>
        <v>1.91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115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0.399999999999999" outlineLevel="1" x14ac:dyDescent="0.25">
      <c r="A129" s="152">
        <v>111</v>
      </c>
      <c r="B129" s="158" t="s">
        <v>345</v>
      </c>
      <c r="C129" s="185" t="s">
        <v>346</v>
      </c>
      <c r="D129" s="160" t="s">
        <v>297</v>
      </c>
      <c r="E129" s="166">
        <v>4</v>
      </c>
      <c r="F129" s="168">
        <v>2940</v>
      </c>
      <c r="G129" s="168">
        <v>11760</v>
      </c>
      <c r="H129" s="168">
        <v>2305.02</v>
      </c>
      <c r="I129" s="168">
        <f t="shared" si="30"/>
        <v>9220.08</v>
      </c>
      <c r="J129" s="168">
        <v>634.98</v>
      </c>
      <c r="K129" s="168">
        <f t="shared" si="31"/>
        <v>2539.92</v>
      </c>
      <c r="L129" s="168">
        <v>21</v>
      </c>
      <c r="M129" s="168">
        <f t="shared" si="32"/>
        <v>14229.6</v>
      </c>
      <c r="N129" s="161">
        <v>1.421E-2</v>
      </c>
      <c r="O129" s="161">
        <f t="shared" si="33"/>
        <v>5.6840000000000002E-2</v>
      </c>
      <c r="P129" s="161">
        <v>0</v>
      </c>
      <c r="Q129" s="161">
        <f t="shared" si="34"/>
        <v>0</v>
      </c>
      <c r="R129" s="161"/>
      <c r="S129" s="161"/>
      <c r="T129" s="162">
        <v>1.1890000000000001</v>
      </c>
      <c r="U129" s="161">
        <f t="shared" si="35"/>
        <v>4.76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115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0.399999999999999" outlineLevel="1" x14ac:dyDescent="0.25">
      <c r="A130" s="152">
        <v>112</v>
      </c>
      <c r="B130" s="158" t="s">
        <v>345</v>
      </c>
      <c r="C130" s="185" t="s">
        <v>347</v>
      </c>
      <c r="D130" s="160" t="s">
        <v>297</v>
      </c>
      <c r="E130" s="166">
        <v>4</v>
      </c>
      <c r="F130" s="168">
        <v>3280</v>
      </c>
      <c r="G130" s="168">
        <v>13120</v>
      </c>
      <c r="H130" s="168">
        <v>2305.02</v>
      </c>
      <c r="I130" s="168">
        <f t="shared" si="30"/>
        <v>9220.08</v>
      </c>
      <c r="J130" s="168">
        <v>974.98</v>
      </c>
      <c r="K130" s="168">
        <f t="shared" si="31"/>
        <v>3899.92</v>
      </c>
      <c r="L130" s="168">
        <v>21</v>
      </c>
      <c r="M130" s="168">
        <f t="shared" si="32"/>
        <v>15875.199999999999</v>
      </c>
      <c r="N130" s="161">
        <v>1.421E-2</v>
      </c>
      <c r="O130" s="161">
        <f t="shared" si="33"/>
        <v>5.6840000000000002E-2</v>
      </c>
      <c r="P130" s="161">
        <v>0</v>
      </c>
      <c r="Q130" s="161">
        <f t="shared" si="34"/>
        <v>0</v>
      </c>
      <c r="R130" s="161"/>
      <c r="S130" s="161"/>
      <c r="T130" s="162">
        <v>1.1890000000000001</v>
      </c>
      <c r="U130" s="161">
        <f t="shared" si="35"/>
        <v>4.76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115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0.399999999999999" outlineLevel="1" x14ac:dyDescent="0.25">
      <c r="A131" s="152">
        <v>113</v>
      </c>
      <c r="B131" s="158" t="s">
        <v>348</v>
      </c>
      <c r="C131" s="185" t="s">
        <v>349</v>
      </c>
      <c r="D131" s="160" t="s">
        <v>297</v>
      </c>
      <c r="E131" s="166">
        <v>2</v>
      </c>
      <c r="F131" s="168">
        <v>3450</v>
      </c>
      <c r="G131" s="168">
        <v>6900</v>
      </c>
      <c r="H131" s="168">
        <v>2815.02</v>
      </c>
      <c r="I131" s="168">
        <f t="shared" si="30"/>
        <v>5630.04</v>
      </c>
      <c r="J131" s="168">
        <v>634.98</v>
      </c>
      <c r="K131" s="168">
        <f t="shared" si="31"/>
        <v>1269.96</v>
      </c>
      <c r="L131" s="168">
        <v>21</v>
      </c>
      <c r="M131" s="168">
        <f t="shared" si="32"/>
        <v>8349</v>
      </c>
      <c r="N131" s="161">
        <v>1.6209999999999999E-2</v>
      </c>
      <c r="O131" s="161">
        <f t="shared" si="33"/>
        <v>3.2419999999999997E-2</v>
      </c>
      <c r="P131" s="161">
        <v>0</v>
      </c>
      <c r="Q131" s="161">
        <f t="shared" si="34"/>
        <v>0</v>
      </c>
      <c r="R131" s="161"/>
      <c r="S131" s="161"/>
      <c r="T131" s="162">
        <v>1.1890000000000001</v>
      </c>
      <c r="U131" s="161">
        <f t="shared" si="35"/>
        <v>2.38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115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0.399999999999999" outlineLevel="1" x14ac:dyDescent="0.25">
      <c r="A132" s="152">
        <v>114</v>
      </c>
      <c r="B132" s="158" t="s">
        <v>350</v>
      </c>
      <c r="C132" s="185" t="s">
        <v>351</v>
      </c>
      <c r="D132" s="160" t="s">
        <v>184</v>
      </c>
      <c r="E132" s="166">
        <v>1</v>
      </c>
      <c r="F132" s="168">
        <v>11090</v>
      </c>
      <c r="G132" s="168">
        <v>11090</v>
      </c>
      <c r="H132" s="168">
        <v>0</v>
      </c>
      <c r="I132" s="168">
        <f t="shared" si="30"/>
        <v>0</v>
      </c>
      <c r="J132" s="168">
        <v>11090</v>
      </c>
      <c r="K132" s="168">
        <f t="shared" si="31"/>
        <v>11090</v>
      </c>
      <c r="L132" s="168">
        <v>21</v>
      </c>
      <c r="M132" s="168">
        <f t="shared" si="32"/>
        <v>13418.9</v>
      </c>
      <c r="N132" s="161">
        <v>0</v>
      </c>
      <c r="O132" s="161">
        <f t="shared" si="33"/>
        <v>0</v>
      </c>
      <c r="P132" s="161">
        <v>0</v>
      </c>
      <c r="Q132" s="161">
        <f t="shared" si="34"/>
        <v>0</v>
      </c>
      <c r="R132" s="161"/>
      <c r="S132" s="161"/>
      <c r="T132" s="162">
        <v>0</v>
      </c>
      <c r="U132" s="161">
        <f t="shared" si="35"/>
        <v>0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115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2">
        <v>115</v>
      </c>
      <c r="B133" s="158" t="s">
        <v>352</v>
      </c>
      <c r="C133" s="185" t="s">
        <v>353</v>
      </c>
      <c r="D133" s="160" t="s">
        <v>297</v>
      </c>
      <c r="E133" s="166">
        <v>2</v>
      </c>
      <c r="F133" s="168">
        <v>2720</v>
      </c>
      <c r="G133" s="168">
        <v>5440</v>
      </c>
      <c r="H133" s="168">
        <v>2085.02</v>
      </c>
      <c r="I133" s="168">
        <f t="shared" si="30"/>
        <v>4170.04</v>
      </c>
      <c r="J133" s="168">
        <v>634.98</v>
      </c>
      <c r="K133" s="168">
        <f t="shared" si="31"/>
        <v>1269.96</v>
      </c>
      <c r="L133" s="168">
        <v>21</v>
      </c>
      <c r="M133" s="168">
        <f t="shared" si="32"/>
        <v>6582.4</v>
      </c>
      <c r="N133" s="161">
        <v>8.9999999999999993E-3</v>
      </c>
      <c r="O133" s="161">
        <f t="shared" si="33"/>
        <v>1.7999999999999999E-2</v>
      </c>
      <c r="P133" s="161">
        <v>0</v>
      </c>
      <c r="Q133" s="161">
        <f t="shared" si="34"/>
        <v>0</v>
      </c>
      <c r="R133" s="161"/>
      <c r="S133" s="161"/>
      <c r="T133" s="162">
        <v>1.1890000000000001</v>
      </c>
      <c r="U133" s="161">
        <f t="shared" si="35"/>
        <v>2.38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115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52">
        <v>116</v>
      </c>
      <c r="B134" s="158" t="s">
        <v>354</v>
      </c>
      <c r="C134" s="185" t="s">
        <v>355</v>
      </c>
      <c r="D134" s="160" t="s">
        <v>297</v>
      </c>
      <c r="E134" s="166">
        <v>1</v>
      </c>
      <c r="F134" s="168">
        <v>2745</v>
      </c>
      <c r="G134" s="168">
        <v>2745</v>
      </c>
      <c r="H134" s="168">
        <v>2075.84</v>
      </c>
      <c r="I134" s="168">
        <f t="shared" si="30"/>
        <v>2075.84</v>
      </c>
      <c r="J134" s="168">
        <v>669.15999999999985</v>
      </c>
      <c r="K134" s="168">
        <f t="shared" si="31"/>
        <v>669.16</v>
      </c>
      <c r="L134" s="168">
        <v>21</v>
      </c>
      <c r="M134" s="168">
        <f t="shared" si="32"/>
        <v>3321.45</v>
      </c>
      <c r="N134" s="161">
        <v>1.7010000000000001E-2</v>
      </c>
      <c r="O134" s="161">
        <f t="shared" si="33"/>
        <v>1.7010000000000001E-2</v>
      </c>
      <c r="P134" s="161">
        <v>0</v>
      </c>
      <c r="Q134" s="161">
        <f t="shared" si="34"/>
        <v>0</v>
      </c>
      <c r="R134" s="161"/>
      <c r="S134" s="161"/>
      <c r="T134" s="162">
        <v>1.2529999999999999</v>
      </c>
      <c r="U134" s="161">
        <f t="shared" si="35"/>
        <v>1.25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115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2">
        <v>117</v>
      </c>
      <c r="B135" s="158" t="s">
        <v>356</v>
      </c>
      <c r="C135" s="185" t="s">
        <v>357</v>
      </c>
      <c r="D135" s="160" t="s">
        <v>297</v>
      </c>
      <c r="E135" s="166">
        <v>14</v>
      </c>
      <c r="F135" s="168">
        <v>6103.6</v>
      </c>
      <c r="G135" s="168">
        <v>85450.4</v>
      </c>
      <c r="H135" s="168">
        <v>5655</v>
      </c>
      <c r="I135" s="168">
        <f t="shared" si="30"/>
        <v>79170</v>
      </c>
      <c r="J135" s="168">
        <v>448.60000000000036</v>
      </c>
      <c r="K135" s="168">
        <f t="shared" si="31"/>
        <v>6280.4</v>
      </c>
      <c r="L135" s="168">
        <v>21</v>
      </c>
      <c r="M135" s="168">
        <f t="shared" si="32"/>
        <v>103394.984</v>
      </c>
      <c r="N135" s="161">
        <v>1.5509999999999999E-2</v>
      </c>
      <c r="O135" s="161">
        <f t="shared" si="33"/>
        <v>0.21714</v>
      </c>
      <c r="P135" s="161">
        <v>0</v>
      </c>
      <c r="Q135" s="161">
        <f t="shared" si="34"/>
        <v>0</v>
      </c>
      <c r="R135" s="161"/>
      <c r="S135" s="161"/>
      <c r="T135" s="162">
        <v>0.84</v>
      </c>
      <c r="U135" s="161">
        <f t="shared" si="35"/>
        <v>11.76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115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0.399999999999999" outlineLevel="1" x14ac:dyDescent="0.25">
      <c r="A136" s="152">
        <v>118</v>
      </c>
      <c r="B136" s="158" t="s">
        <v>358</v>
      </c>
      <c r="C136" s="185" t="s">
        <v>359</v>
      </c>
      <c r="D136" s="160" t="s">
        <v>330</v>
      </c>
      <c r="E136" s="166">
        <v>1</v>
      </c>
      <c r="F136" s="168">
        <v>15500</v>
      </c>
      <c r="G136" s="168">
        <v>15500</v>
      </c>
      <c r="H136" s="168">
        <v>0</v>
      </c>
      <c r="I136" s="168">
        <f t="shared" si="30"/>
        <v>0</v>
      </c>
      <c r="J136" s="168">
        <v>15500</v>
      </c>
      <c r="K136" s="168">
        <f t="shared" si="31"/>
        <v>15500</v>
      </c>
      <c r="L136" s="168">
        <v>21</v>
      </c>
      <c r="M136" s="168">
        <f t="shared" si="32"/>
        <v>18755</v>
      </c>
      <c r="N136" s="161">
        <v>0</v>
      </c>
      <c r="O136" s="161">
        <f t="shared" si="33"/>
        <v>0</v>
      </c>
      <c r="P136" s="161">
        <v>0</v>
      </c>
      <c r="Q136" s="161">
        <f t="shared" si="34"/>
        <v>0</v>
      </c>
      <c r="R136" s="161"/>
      <c r="S136" s="161"/>
      <c r="T136" s="162">
        <v>0</v>
      </c>
      <c r="U136" s="161">
        <f t="shared" si="35"/>
        <v>0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115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0.399999999999999" outlineLevel="1" x14ac:dyDescent="0.25">
      <c r="A137" s="152">
        <v>119</v>
      </c>
      <c r="B137" s="158" t="s">
        <v>360</v>
      </c>
      <c r="C137" s="185" t="s">
        <v>361</v>
      </c>
      <c r="D137" s="160" t="s">
        <v>330</v>
      </c>
      <c r="E137" s="166">
        <v>14</v>
      </c>
      <c r="F137" s="168">
        <v>18900</v>
      </c>
      <c r="G137" s="168">
        <v>264600</v>
      </c>
      <c r="H137" s="168">
        <v>0</v>
      </c>
      <c r="I137" s="168">
        <f t="shared" si="30"/>
        <v>0</v>
      </c>
      <c r="J137" s="168">
        <v>18900</v>
      </c>
      <c r="K137" s="168">
        <f t="shared" si="31"/>
        <v>264600</v>
      </c>
      <c r="L137" s="168">
        <v>21</v>
      </c>
      <c r="M137" s="168">
        <f t="shared" si="32"/>
        <v>320166</v>
      </c>
      <c r="N137" s="161">
        <v>0</v>
      </c>
      <c r="O137" s="161">
        <f t="shared" si="33"/>
        <v>0</v>
      </c>
      <c r="P137" s="161">
        <v>0</v>
      </c>
      <c r="Q137" s="161">
        <f t="shared" si="34"/>
        <v>0</v>
      </c>
      <c r="R137" s="161"/>
      <c r="S137" s="161"/>
      <c r="T137" s="162">
        <v>0</v>
      </c>
      <c r="U137" s="161">
        <f t="shared" si="35"/>
        <v>0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115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2">
        <v>120</v>
      </c>
      <c r="B138" s="158" t="s">
        <v>362</v>
      </c>
      <c r="C138" s="185" t="s">
        <v>363</v>
      </c>
      <c r="D138" s="160" t="s">
        <v>184</v>
      </c>
      <c r="E138" s="166">
        <v>2</v>
      </c>
      <c r="F138" s="168">
        <v>11325</v>
      </c>
      <c r="G138" s="168">
        <v>22650</v>
      </c>
      <c r="H138" s="168">
        <v>0</v>
      </c>
      <c r="I138" s="168">
        <f t="shared" si="30"/>
        <v>0</v>
      </c>
      <c r="J138" s="168">
        <v>11325</v>
      </c>
      <c r="K138" s="168">
        <f t="shared" si="31"/>
        <v>22650</v>
      </c>
      <c r="L138" s="168">
        <v>21</v>
      </c>
      <c r="M138" s="168">
        <f t="shared" si="32"/>
        <v>27406.5</v>
      </c>
      <c r="N138" s="161">
        <v>0</v>
      </c>
      <c r="O138" s="161">
        <f t="shared" si="33"/>
        <v>0</v>
      </c>
      <c r="P138" s="161">
        <v>0</v>
      </c>
      <c r="Q138" s="161">
        <f t="shared" si="34"/>
        <v>0</v>
      </c>
      <c r="R138" s="161"/>
      <c r="S138" s="161"/>
      <c r="T138" s="162">
        <v>0</v>
      </c>
      <c r="U138" s="161">
        <f t="shared" si="35"/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115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20.399999999999999" outlineLevel="1" x14ac:dyDescent="0.25">
      <c r="A139" s="152">
        <v>121</v>
      </c>
      <c r="B139" s="158" t="s">
        <v>364</v>
      </c>
      <c r="C139" s="185" t="s">
        <v>365</v>
      </c>
      <c r="D139" s="160" t="s">
        <v>297</v>
      </c>
      <c r="E139" s="166">
        <v>18</v>
      </c>
      <c r="F139" s="168">
        <v>2283</v>
      </c>
      <c r="G139" s="168">
        <v>41094</v>
      </c>
      <c r="H139" s="168">
        <v>554.39</v>
      </c>
      <c r="I139" s="168">
        <f t="shared" si="30"/>
        <v>9979.02</v>
      </c>
      <c r="J139" s="168">
        <v>1728.6100000000001</v>
      </c>
      <c r="K139" s="168">
        <f t="shared" si="31"/>
        <v>31114.98</v>
      </c>
      <c r="L139" s="168">
        <v>21</v>
      </c>
      <c r="M139" s="168">
        <f t="shared" si="32"/>
        <v>49723.74</v>
      </c>
      <c r="N139" s="161">
        <v>7.2000000000000005E-4</v>
      </c>
      <c r="O139" s="161">
        <f t="shared" si="33"/>
        <v>1.2959999999999999E-2</v>
      </c>
      <c r="P139" s="161">
        <v>0</v>
      </c>
      <c r="Q139" s="161">
        <f t="shared" si="34"/>
        <v>0</v>
      </c>
      <c r="R139" s="161"/>
      <c r="S139" s="161"/>
      <c r="T139" s="162">
        <v>0.50600000000000001</v>
      </c>
      <c r="U139" s="161">
        <f t="shared" si="35"/>
        <v>9.11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115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2">
        <v>122</v>
      </c>
      <c r="B140" s="158" t="s">
        <v>366</v>
      </c>
      <c r="C140" s="185" t="s">
        <v>367</v>
      </c>
      <c r="D140" s="160" t="s">
        <v>297</v>
      </c>
      <c r="E140" s="166">
        <v>3</v>
      </c>
      <c r="F140" s="168">
        <v>2106</v>
      </c>
      <c r="G140" s="168">
        <v>6318</v>
      </c>
      <c r="H140" s="168">
        <v>554.39</v>
      </c>
      <c r="I140" s="168">
        <f t="shared" si="30"/>
        <v>1663.17</v>
      </c>
      <c r="J140" s="168">
        <v>1551.6100000000001</v>
      </c>
      <c r="K140" s="168">
        <f t="shared" si="31"/>
        <v>4654.83</v>
      </c>
      <c r="L140" s="168">
        <v>21</v>
      </c>
      <c r="M140" s="168">
        <f t="shared" si="32"/>
        <v>7644.78</v>
      </c>
      <c r="N140" s="161">
        <v>7.2000000000000005E-4</v>
      </c>
      <c r="O140" s="161">
        <f t="shared" si="33"/>
        <v>2.16E-3</v>
      </c>
      <c r="P140" s="161">
        <v>0</v>
      </c>
      <c r="Q140" s="161">
        <f t="shared" si="34"/>
        <v>0</v>
      </c>
      <c r="R140" s="161"/>
      <c r="S140" s="161"/>
      <c r="T140" s="162">
        <v>0.50600000000000001</v>
      </c>
      <c r="U140" s="161">
        <f t="shared" si="35"/>
        <v>1.52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115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0.399999999999999" outlineLevel="1" x14ac:dyDescent="0.25">
      <c r="A141" s="152">
        <v>123</v>
      </c>
      <c r="B141" s="158" t="s">
        <v>368</v>
      </c>
      <c r="C141" s="185" t="s">
        <v>369</v>
      </c>
      <c r="D141" s="160" t="s">
        <v>297</v>
      </c>
      <c r="E141" s="166">
        <v>3</v>
      </c>
      <c r="F141" s="168">
        <v>5400</v>
      </c>
      <c r="G141" s="168">
        <v>16200</v>
      </c>
      <c r="H141" s="168">
        <v>4732.45</v>
      </c>
      <c r="I141" s="168">
        <f t="shared" si="30"/>
        <v>14197.35</v>
      </c>
      <c r="J141" s="168">
        <v>667.55000000000018</v>
      </c>
      <c r="K141" s="168">
        <f t="shared" si="31"/>
        <v>2002.65</v>
      </c>
      <c r="L141" s="168">
        <v>21</v>
      </c>
      <c r="M141" s="168">
        <f t="shared" si="32"/>
        <v>19602</v>
      </c>
      <c r="N141" s="161">
        <v>1.09E-2</v>
      </c>
      <c r="O141" s="161">
        <f t="shared" si="33"/>
        <v>3.27E-2</v>
      </c>
      <c r="P141" s="161">
        <v>0</v>
      </c>
      <c r="Q141" s="161">
        <f t="shared" si="34"/>
        <v>0</v>
      </c>
      <c r="R141" s="161"/>
      <c r="S141" s="161"/>
      <c r="T141" s="162">
        <v>1.25</v>
      </c>
      <c r="U141" s="161">
        <f t="shared" si="35"/>
        <v>3.75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115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2">
        <v>124</v>
      </c>
      <c r="B142" s="158" t="s">
        <v>370</v>
      </c>
      <c r="C142" s="185" t="s">
        <v>371</v>
      </c>
      <c r="D142" s="160" t="s">
        <v>297</v>
      </c>
      <c r="E142" s="166">
        <v>145</v>
      </c>
      <c r="F142" s="168">
        <v>240</v>
      </c>
      <c r="G142" s="168">
        <v>34800</v>
      </c>
      <c r="H142" s="168">
        <v>128.47</v>
      </c>
      <c r="I142" s="168">
        <f t="shared" si="30"/>
        <v>18628.150000000001</v>
      </c>
      <c r="J142" s="168">
        <v>111.53</v>
      </c>
      <c r="K142" s="168">
        <f t="shared" si="31"/>
        <v>16171.85</v>
      </c>
      <c r="L142" s="168">
        <v>21</v>
      </c>
      <c r="M142" s="168">
        <f t="shared" si="32"/>
        <v>42108</v>
      </c>
      <c r="N142" s="161">
        <v>1.7000000000000001E-4</v>
      </c>
      <c r="O142" s="161">
        <f t="shared" si="33"/>
        <v>2.4649999999999998E-2</v>
      </c>
      <c r="P142" s="161">
        <v>0</v>
      </c>
      <c r="Q142" s="161">
        <f t="shared" si="34"/>
        <v>0</v>
      </c>
      <c r="R142" s="161"/>
      <c r="S142" s="161"/>
      <c r="T142" s="162">
        <v>0.22700000000000001</v>
      </c>
      <c r="U142" s="161">
        <f t="shared" si="35"/>
        <v>32.92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115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0.399999999999999" outlineLevel="1" x14ac:dyDescent="0.25">
      <c r="A143" s="152">
        <v>125</v>
      </c>
      <c r="B143" s="158" t="s">
        <v>372</v>
      </c>
      <c r="C143" s="185" t="s">
        <v>373</v>
      </c>
      <c r="D143" s="160" t="s">
        <v>176</v>
      </c>
      <c r="E143" s="166">
        <v>29</v>
      </c>
      <c r="F143" s="168">
        <v>2275</v>
      </c>
      <c r="G143" s="168">
        <v>65975</v>
      </c>
      <c r="H143" s="168">
        <v>2036.71</v>
      </c>
      <c r="I143" s="168">
        <f t="shared" si="30"/>
        <v>59064.59</v>
      </c>
      <c r="J143" s="168">
        <v>238.28999999999996</v>
      </c>
      <c r="K143" s="168">
        <f t="shared" si="31"/>
        <v>6910.41</v>
      </c>
      <c r="L143" s="168">
        <v>21</v>
      </c>
      <c r="M143" s="168">
        <f t="shared" si="32"/>
        <v>79829.75</v>
      </c>
      <c r="N143" s="161">
        <v>8.4999999999999995E-4</v>
      </c>
      <c r="O143" s="161">
        <f t="shared" si="33"/>
        <v>2.4649999999999998E-2</v>
      </c>
      <c r="P143" s="161">
        <v>0</v>
      </c>
      <c r="Q143" s="161">
        <f t="shared" si="34"/>
        <v>0</v>
      </c>
      <c r="R143" s="161"/>
      <c r="S143" s="161"/>
      <c r="T143" s="162">
        <v>0.48499999999999999</v>
      </c>
      <c r="U143" s="161">
        <f t="shared" si="35"/>
        <v>14.07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115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0.399999999999999" outlineLevel="1" x14ac:dyDescent="0.25">
      <c r="A144" s="152">
        <v>126</v>
      </c>
      <c r="B144" s="158" t="s">
        <v>374</v>
      </c>
      <c r="C144" s="185" t="s">
        <v>375</v>
      </c>
      <c r="D144" s="160" t="s">
        <v>176</v>
      </c>
      <c r="E144" s="166">
        <v>21</v>
      </c>
      <c r="F144" s="168">
        <v>2285</v>
      </c>
      <c r="G144" s="168">
        <v>47985</v>
      </c>
      <c r="H144" s="168">
        <v>2051.13</v>
      </c>
      <c r="I144" s="168">
        <f t="shared" si="30"/>
        <v>43073.73</v>
      </c>
      <c r="J144" s="168">
        <v>233.86999999999989</v>
      </c>
      <c r="K144" s="168">
        <f t="shared" si="31"/>
        <v>4911.2700000000004</v>
      </c>
      <c r="L144" s="168">
        <v>21</v>
      </c>
      <c r="M144" s="168">
        <f t="shared" si="32"/>
        <v>58061.85</v>
      </c>
      <c r="N144" s="161">
        <v>1.72E-3</v>
      </c>
      <c r="O144" s="161">
        <f t="shared" si="33"/>
        <v>3.6119999999999999E-2</v>
      </c>
      <c r="P144" s="161">
        <v>0</v>
      </c>
      <c r="Q144" s="161">
        <f t="shared" si="34"/>
        <v>0</v>
      </c>
      <c r="R144" s="161"/>
      <c r="S144" s="161"/>
      <c r="T144" s="162">
        <v>0.47599999999999998</v>
      </c>
      <c r="U144" s="161">
        <f t="shared" si="35"/>
        <v>10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115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0.399999999999999" outlineLevel="1" x14ac:dyDescent="0.25">
      <c r="A145" s="152">
        <v>127</v>
      </c>
      <c r="B145" s="158" t="s">
        <v>376</v>
      </c>
      <c r="C145" s="185" t="s">
        <v>377</v>
      </c>
      <c r="D145" s="160" t="s">
        <v>176</v>
      </c>
      <c r="E145" s="166">
        <v>3</v>
      </c>
      <c r="F145" s="168">
        <v>2458.87</v>
      </c>
      <c r="G145" s="168">
        <v>7376.61</v>
      </c>
      <c r="H145" s="168">
        <v>2225</v>
      </c>
      <c r="I145" s="168">
        <f t="shared" si="30"/>
        <v>6675</v>
      </c>
      <c r="J145" s="168">
        <v>233.86999999999989</v>
      </c>
      <c r="K145" s="168">
        <f t="shared" si="31"/>
        <v>701.61</v>
      </c>
      <c r="L145" s="168">
        <v>21</v>
      </c>
      <c r="M145" s="168">
        <f t="shared" si="32"/>
        <v>8925.6980999999996</v>
      </c>
      <c r="N145" s="161">
        <v>1.72E-3</v>
      </c>
      <c r="O145" s="161">
        <f t="shared" si="33"/>
        <v>5.1599999999999997E-3</v>
      </c>
      <c r="P145" s="161">
        <v>0</v>
      </c>
      <c r="Q145" s="161">
        <f t="shared" si="34"/>
        <v>0</v>
      </c>
      <c r="R145" s="161"/>
      <c r="S145" s="161"/>
      <c r="T145" s="162">
        <v>0.47599999999999998</v>
      </c>
      <c r="U145" s="161">
        <f t="shared" si="35"/>
        <v>1.43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115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2">
        <v>128</v>
      </c>
      <c r="B146" s="158" t="s">
        <v>378</v>
      </c>
      <c r="C146" s="185" t="s">
        <v>379</v>
      </c>
      <c r="D146" s="160" t="s">
        <v>0</v>
      </c>
      <c r="E146" s="166">
        <v>0.3</v>
      </c>
      <c r="F146" s="168">
        <v>8318.44</v>
      </c>
      <c r="G146" s="168">
        <v>2495.5300000000002</v>
      </c>
      <c r="H146" s="168">
        <v>0</v>
      </c>
      <c r="I146" s="168">
        <f t="shared" si="30"/>
        <v>0</v>
      </c>
      <c r="J146" s="168">
        <v>8318.44</v>
      </c>
      <c r="K146" s="168">
        <f t="shared" si="31"/>
        <v>2495.5300000000002</v>
      </c>
      <c r="L146" s="168">
        <v>21</v>
      </c>
      <c r="M146" s="168">
        <f t="shared" si="32"/>
        <v>3019.5913</v>
      </c>
      <c r="N146" s="161">
        <v>0</v>
      </c>
      <c r="O146" s="161">
        <f t="shared" si="33"/>
        <v>0</v>
      </c>
      <c r="P146" s="161">
        <v>0</v>
      </c>
      <c r="Q146" s="161">
        <f t="shared" si="34"/>
        <v>0</v>
      </c>
      <c r="R146" s="161"/>
      <c r="S146" s="161"/>
      <c r="T146" s="162">
        <v>0</v>
      </c>
      <c r="U146" s="161">
        <f t="shared" si="35"/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115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x14ac:dyDescent="0.25">
      <c r="A147" s="153" t="s">
        <v>110</v>
      </c>
      <c r="B147" s="159" t="s">
        <v>79</v>
      </c>
      <c r="C147" s="186" t="s">
        <v>80</v>
      </c>
      <c r="D147" s="163"/>
      <c r="E147" s="167"/>
      <c r="F147" s="169"/>
      <c r="G147" s="169">
        <f>SUMIF(AE148:AE150,"&lt;&gt;NOR",G148:G150)</f>
        <v>149251.57999999999</v>
      </c>
      <c r="H147" s="169"/>
      <c r="I147" s="169">
        <f>SUM(I148:I150)</f>
        <v>120157.8</v>
      </c>
      <c r="J147" s="169"/>
      <c r="K147" s="169">
        <f>SUM(K148:K150)</f>
        <v>29093.78</v>
      </c>
      <c r="L147" s="169"/>
      <c r="M147" s="169">
        <f>SUM(M148:M150)</f>
        <v>180594.41179999997</v>
      </c>
      <c r="N147" s="164"/>
      <c r="O147" s="164">
        <f>SUM(O148:O150)</f>
        <v>0.38200000000000001</v>
      </c>
      <c r="P147" s="164"/>
      <c r="Q147" s="164">
        <f>SUM(Q148:Q150)</f>
        <v>0</v>
      </c>
      <c r="R147" s="164"/>
      <c r="S147" s="164"/>
      <c r="T147" s="165"/>
      <c r="U147" s="164">
        <f>SUM(U148:U150)</f>
        <v>53.67</v>
      </c>
      <c r="AE147" t="s">
        <v>111</v>
      </c>
    </row>
    <row r="148" spans="1:60" outlineLevel="1" x14ac:dyDescent="0.25">
      <c r="A148" s="152">
        <v>129</v>
      </c>
      <c r="B148" s="158" t="s">
        <v>380</v>
      </c>
      <c r="C148" s="185" t="s">
        <v>381</v>
      </c>
      <c r="D148" s="160" t="s">
        <v>297</v>
      </c>
      <c r="E148" s="166">
        <v>28</v>
      </c>
      <c r="F148" s="168">
        <v>4790</v>
      </c>
      <c r="G148" s="168">
        <v>134120</v>
      </c>
      <c r="H148" s="168">
        <v>3844.74</v>
      </c>
      <c r="I148" s="168">
        <f>ROUND(E148*H148,2)</f>
        <v>107652.72</v>
      </c>
      <c r="J148" s="168">
        <v>945.26000000000022</v>
      </c>
      <c r="K148" s="168">
        <f>ROUND(E148*J148,2)</f>
        <v>26467.279999999999</v>
      </c>
      <c r="L148" s="168">
        <v>21</v>
      </c>
      <c r="M148" s="168">
        <f>G148*(1+L148/100)</f>
        <v>162285.19999999998</v>
      </c>
      <c r="N148" s="161">
        <v>1.2999999999999999E-2</v>
      </c>
      <c r="O148" s="161">
        <f>ROUND(E148*N148,5)</f>
        <v>0.36399999999999999</v>
      </c>
      <c r="P148" s="161">
        <v>0</v>
      </c>
      <c r="Q148" s="161">
        <f>ROUND(E148*P148,5)</f>
        <v>0</v>
      </c>
      <c r="R148" s="161"/>
      <c r="S148" s="161"/>
      <c r="T148" s="162">
        <v>1.77</v>
      </c>
      <c r="U148" s="161">
        <f>ROUND(E148*T148,2)</f>
        <v>49.56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115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2">
        <v>130</v>
      </c>
      <c r="B149" s="158" t="s">
        <v>382</v>
      </c>
      <c r="C149" s="185" t="s">
        <v>383</v>
      </c>
      <c r="D149" s="160" t="s">
        <v>297</v>
      </c>
      <c r="E149" s="166">
        <v>3</v>
      </c>
      <c r="F149" s="168">
        <v>4900</v>
      </c>
      <c r="G149" s="168">
        <v>14700</v>
      </c>
      <c r="H149" s="168">
        <v>4168.3599999999997</v>
      </c>
      <c r="I149" s="168">
        <f>ROUND(E149*H149,2)</f>
        <v>12505.08</v>
      </c>
      <c r="J149" s="168">
        <v>731.64000000000033</v>
      </c>
      <c r="K149" s="168">
        <f>ROUND(E149*J149,2)</f>
        <v>2194.92</v>
      </c>
      <c r="L149" s="168">
        <v>21</v>
      </c>
      <c r="M149" s="168">
        <f>G149*(1+L149/100)</f>
        <v>17787</v>
      </c>
      <c r="N149" s="161">
        <v>6.0000000000000001E-3</v>
      </c>
      <c r="O149" s="161">
        <f>ROUND(E149*N149,5)</f>
        <v>1.7999999999999999E-2</v>
      </c>
      <c r="P149" s="161">
        <v>0</v>
      </c>
      <c r="Q149" s="161">
        <f>ROUND(E149*P149,5)</f>
        <v>0</v>
      </c>
      <c r="R149" s="161"/>
      <c r="S149" s="161"/>
      <c r="T149" s="162">
        <v>1.37</v>
      </c>
      <c r="U149" s="161">
        <f>ROUND(E149*T149,2)</f>
        <v>4.1100000000000003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115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52">
        <v>131</v>
      </c>
      <c r="B150" s="158" t="s">
        <v>384</v>
      </c>
      <c r="C150" s="185" t="s">
        <v>385</v>
      </c>
      <c r="D150" s="160" t="s">
        <v>0</v>
      </c>
      <c r="E150" s="166">
        <v>0.28999999999999998</v>
      </c>
      <c r="F150" s="168">
        <v>1488.2</v>
      </c>
      <c r="G150" s="168">
        <v>431.58</v>
      </c>
      <c r="H150" s="168">
        <v>0</v>
      </c>
      <c r="I150" s="168">
        <f>ROUND(E150*H150,2)</f>
        <v>0</v>
      </c>
      <c r="J150" s="168">
        <v>1488.2</v>
      </c>
      <c r="K150" s="168">
        <f>ROUND(E150*J150,2)</f>
        <v>431.58</v>
      </c>
      <c r="L150" s="168">
        <v>21</v>
      </c>
      <c r="M150" s="168">
        <f>G150*(1+L150/100)</f>
        <v>522.21179999999993</v>
      </c>
      <c r="N150" s="161">
        <v>0</v>
      </c>
      <c r="O150" s="161">
        <f>ROUND(E150*N150,5)</f>
        <v>0</v>
      </c>
      <c r="P150" s="161">
        <v>0</v>
      </c>
      <c r="Q150" s="161">
        <f>ROUND(E150*P150,5)</f>
        <v>0</v>
      </c>
      <c r="R150" s="161"/>
      <c r="S150" s="161"/>
      <c r="T150" s="162">
        <v>0</v>
      </c>
      <c r="U150" s="161">
        <f>ROUND(E150*T150,2)</f>
        <v>0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115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x14ac:dyDescent="0.25">
      <c r="A151" s="153" t="s">
        <v>110</v>
      </c>
      <c r="B151" s="159" t="s">
        <v>81</v>
      </c>
      <c r="C151" s="186" t="s">
        <v>82</v>
      </c>
      <c r="D151" s="163"/>
      <c r="E151" s="167"/>
      <c r="F151" s="169"/>
      <c r="G151" s="169">
        <f>SUMIF(AE152:AE152,"&lt;&gt;NOR",G152:G152)</f>
        <v>95300</v>
      </c>
      <c r="H151" s="169"/>
      <c r="I151" s="169">
        <f>SUM(I152:I152)</f>
        <v>0</v>
      </c>
      <c r="J151" s="169"/>
      <c r="K151" s="169">
        <f>SUM(K152:K152)</f>
        <v>95300</v>
      </c>
      <c r="L151" s="169"/>
      <c r="M151" s="169">
        <f>SUM(M152:M152)</f>
        <v>115313</v>
      </c>
      <c r="N151" s="164"/>
      <c r="O151" s="164">
        <f>SUM(O152:O152)</f>
        <v>0</v>
      </c>
      <c r="P151" s="164"/>
      <c r="Q151" s="164">
        <f>SUM(Q152:Q152)</f>
        <v>0</v>
      </c>
      <c r="R151" s="164"/>
      <c r="S151" s="164"/>
      <c r="T151" s="165"/>
      <c r="U151" s="164">
        <f>SUM(U152:U152)</f>
        <v>0</v>
      </c>
      <c r="AE151" t="s">
        <v>111</v>
      </c>
    </row>
    <row r="152" spans="1:60" outlineLevel="1" x14ac:dyDescent="0.25">
      <c r="A152" s="152">
        <v>132</v>
      </c>
      <c r="B152" s="158" t="s">
        <v>386</v>
      </c>
      <c r="C152" s="185" t="s">
        <v>387</v>
      </c>
      <c r="D152" s="160" t="s">
        <v>193</v>
      </c>
      <c r="E152" s="166">
        <v>1</v>
      </c>
      <c r="F152" s="168">
        <v>95300</v>
      </c>
      <c r="G152" s="168">
        <v>95300</v>
      </c>
      <c r="H152" s="168">
        <v>0</v>
      </c>
      <c r="I152" s="168">
        <f>ROUND(E152*H152,2)</f>
        <v>0</v>
      </c>
      <c r="J152" s="168">
        <v>95300</v>
      </c>
      <c r="K152" s="168">
        <f>ROUND(E152*J152,2)</f>
        <v>95300</v>
      </c>
      <c r="L152" s="168">
        <v>21</v>
      </c>
      <c r="M152" s="168">
        <f>G152*(1+L152/100)</f>
        <v>115313</v>
      </c>
      <c r="N152" s="161">
        <v>0</v>
      </c>
      <c r="O152" s="161">
        <f>ROUND(E152*N152,5)</f>
        <v>0</v>
      </c>
      <c r="P152" s="161">
        <v>0</v>
      </c>
      <c r="Q152" s="161">
        <f>ROUND(E152*P152,5)</f>
        <v>0</v>
      </c>
      <c r="R152" s="161"/>
      <c r="S152" s="161"/>
      <c r="T152" s="162">
        <v>0</v>
      </c>
      <c r="U152" s="161">
        <f>ROUND(E152*T152,2)</f>
        <v>0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115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x14ac:dyDescent="0.25">
      <c r="A153" s="153" t="s">
        <v>110</v>
      </c>
      <c r="B153" s="159" t="s">
        <v>83</v>
      </c>
      <c r="C153" s="186" t="s">
        <v>26</v>
      </c>
      <c r="D153" s="163"/>
      <c r="E153" s="167"/>
      <c r="F153" s="169"/>
      <c r="G153" s="169">
        <f>SUMIF(AE154:AE156,"&lt;&gt;NOR",G154:G156)</f>
        <v>181680</v>
      </c>
      <c r="H153" s="169"/>
      <c r="I153" s="169">
        <f>SUM(I154:I156)</f>
        <v>0</v>
      </c>
      <c r="J153" s="169"/>
      <c r="K153" s="169">
        <f>SUM(K154:K156)</f>
        <v>181680</v>
      </c>
      <c r="L153" s="169"/>
      <c r="M153" s="169">
        <f>SUM(M154:M156)</f>
        <v>219832.8</v>
      </c>
      <c r="N153" s="164"/>
      <c r="O153" s="164">
        <f>SUM(O154:O156)</f>
        <v>0</v>
      </c>
      <c r="P153" s="164"/>
      <c r="Q153" s="164">
        <f>SUM(Q154:Q156)</f>
        <v>0</v>
      </c>
      <c r="R153" s="164"/>
      <c r="S153" s="164"/>
      <c r="T153" s="165"/>
      <c r="U153" s="164">
        <f>SUM(U154:U156)</f>
        <v>0</v>
      </c>
      <c r="AE153" t="s">
        <v>111</v>
      </c>
    </row>
    <row r="154" spans="1:60" outlineLevel="1" x14ac:dyDescent="0.25">
      <c r="A154" s="152">
        <v>133</v>
      </c>
      <c r="B154" s="158" t="s">
        <v>388</v>
      </c>
      <c r="C154" s="185" t="s">
        <v>389</v>
      </c>
      <c r="D154" s="160" t="s">
        <v>390</v>
      </c>
      <c r="E154" s="166">
        <v>1</v>
      </c>
      <c r="F154" s="168">
        <v>150580</v>
      </c>
      <c r="G154" s="168">
        <v>150580</v>
      </c>
      <c r="H154" s="168">
        <v>0</v>
      </c>
      <c r="I154" s="168">
        <f>ROUND(E154*H154,2)</f>
        <v>0</v>
      </c>
      <c r="J154" s="168">
        <v>150580</v>
      </c>
      <c r="K154" s="168">
        <f>ROUND(E154*J154,2)</f>
        <v>150580</v>
      </c>
      <c r="L154" s="168">
        <v>21</v>
      </c>
      <c r="M154" s="168">
        <f>G154*(1+L154/100)</f>
        <v>182201.8</v>
      </c>
      <c r="N154" s="161">
        <v>0</v>
      </c>
      <c r="O154" s="161">
        <f>ROUND(E154*N154,5)</f>
        <v>0</v>
      </c>
      <c r="P154" s="161">
        <v>0</v>
      </c>
      <c r="Q154" s="161">
        <f>ROUND(E154*P154,5)</f>
        <v>0</v>
      </c>
      <c r="R154" s="161"/>
      <c r="S154" s="161"/>
      <c r="T154" s="162">
        <v>0</v>
      </c>
      <c r="U154" s="161">
        <f>ROUND(E154*T154,2)</f>
        <v>0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115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2">
        <v>134</v>
      </c>
      <c r="B155" s="158" t="s">
        <v>391</v>
      </c>
      <c r="C155" s="185" t="s">
        <v>392</v>
      </c>
      <c r="D155" s="160" t="s">
        <v>390</v>
      </c>
      <c r="E155" s="166">
        <v>1</v>
      </c>
      <c r="F155" s="168">
        <v>19100</v>
      </c>
      <c r="G155" s="168">
        <v>19100</v>
      </c>
      <c r="H155" s="168">
        <v>0</v>
      </c>
      <c r="I155" s="168">
        <f>ROUND(E155*H155,2)</f>
        <v>0</v>
      </c>
      <c r="J155" s="168">
        <v>19100</v>
      </c>
      <c r="K155" s="168">
        <f>ROUND(E155*J155,2)</f>
        <v>19100</v>
      </c>
      <c r="L155" s="168">
        <v>21</v>
      </c>
      <c r="M155" s="168">
        <f>G155*(1+L155/100)</f>
        <v>23111</v>
      </c>
      <c r="N155" s="161">
        <v>0</v>
      </c>
      <c r="O155" s="161">
        <f>ROUND(E155*N155,5)</f>
        <v>0</v>
      </c>
      <c r="P155" s="161">
        <v>0</v>
      </c>
      <c r="Q155" s="161">
        <f>ROUND(E155*P155,5)</f>
        <v>0</v>
      </c>
      <c r="R155" s="161"/>
      <c r="S155" s="161"/>
      <c r="T155" s="162">
        <v>0</v>
      </c>
      <c r="U155" s="161">
        <f>ROUND(E155*T155,2)</f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115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78">
        <v>135</v>
      </c>
      <c r="B156" s="179" t="s">
        <v>393</v>
      </c>
      <c r="C156" s="187" t="s">
        <v>394</v>
      </c>
      <c r="D156" s="180" t="s">
        <v>390</v>
      </c>
      <c r="E156" s="181">
        <v>1</v>
      </c>
      <c r="F156" s="182">
        <v>12000</v>
      </c>
      <c r="G156" s="182">
        <v>12000</v>
      </c>
      <c r="H156" s="182">
        <v>0</v>
      </c>
      <c r="I156" s="182">
        <f>ROUND(E156*H156,2)</f>
        <v>0</v>
      </c>
      <c r="J156" s="182">
        <v>12000</v>
      </c>
      <c r="K156" s="182">
        <f>ROUND(E156*J156,2)</f>
        <v>12000</v>
      </c>
      <c r="L156" s="182">
        <v>21</v>
      </c>
      <c r="M156" s="182">
        <f>G156*(1+L156/100)</f>
        <v>14520</v>
      </c>
      <c r="N156" s="183">
        <v>0</v>
      </c>
      <c r="O156" s="183">
        <f>ROUND(E156*N156,5)</f>
        <v>0</v>
      </c>
      <c r="P156" s="183">
        <v>0</v>
      </c>
      <c r="Q156" s="183">
        <f>ROUND(E156*P156,5)</f>
        <v>0</v>
      </c>
      <c r="R156" s="183"/>
      <c r="S156" s="183"/>
      <c r="T156" s="184">
        <v>0</v>
      </c>
      <c r="U156" s="183">
        <f>ROUND(E156*T156,2)</f>
        <v>0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115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x14ac:dyDescent="0.25">
      <c r="A157" s="6"/>
      <c r="B157" s="7" t="s">
        <v>395</v>
      </c>
      <c r="C157" s="188" t="s">
        <v>395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AC157">
        <v>15</v>
      </c>
      <c r="AD157">
        <v>21</v>
      </c>
    </row>
    <row r="158" spans="1:60" x14ac:dyDescent="0.25">
      <c r="C158" s="189"/>
      <c r="AE158" t="s">
        <v>396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7" orientation="portrait" r:id="rId1"/>
  <rowBreaks count="2" manualBreakCount="2">
    <brk id="104" max="20" man="1"/>
    <brk id="156" max="20" man="1"/>
  </rowBreaks>
  <colBreaks count="1" manualBreakCount="1">
    <brk id="7" max="15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399BF-E4C6-46D2-8EDF-5C5DB99FE458}">
  <sheetPr>
    <outlinePr summaryBelow="0"/>
  </sheetPr>
  <dimension ref="A1:BH401"/>
  <sheetViews>
    <sheetView tabSelected="1" view="pageBreakPreview" topLeftCell="A375" zoomScaleNormal="100" zoomScaleSheetLayoutView="100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42" t="s">
        <v>6</v>
      </c>
      <c r="B1" s="242"/>
      <c r="C1" s="242"/>
      <c r="D1" s="242"/>
      <c r="E1" s="242"/>
      <c r="F1" s="242"/>
      <c r="G1" s="242"/>
      <c r="AE1" t="s">
        <v>86</v>
      </c>
    </row>
    <row r="2" spans="1:60" ht="25.05" customHeight="1" x14ac:dyDescent="0.25">
      <c r="A2" s="301" t="s">
        <v>85</v>
      </c>
      <c r="B2" s="300"/>
      <c r="C2" s="299" t="s">
        <v>46</v>
      </c>
      <c r="D2" s="298"/>
      <c r="E2" s="298"/>
      <c r="F2" s="298"/>
      <c r="G2" s="297"/>
      <c r="AE2" t="s">
        <v>87</v>
      </c>
    </row>
    <row r="3" spans="1:60" ht="25.05" customHeight="1" x14ac:dyDescent="0.25">
      <c r="A3" s="296" t="s">
        <v>7</v>
      </c>
      <c r="B3" s="295"/>
      <c r="C3" s="294" t="s">
        <v>43</v>
      </c>
      <c r="D3" s="293"/>
      <c r="E3" s="293"/>
      <c r="F3" s="293"/>
      <c r="G3" s="292"/>
      <c r="AE3" t="s">
        <v>88</v>
      </c>
    </row>
    <row r="4" spans="1:60" ht="25.05" hidden="1" customHeight="1" x14ac:dyDescent="0.25">
      <c r="A4" s="296" t="s">
        <v>8</v>
      </c>
      <c r="B4" s="295"/>
      <c r="C4" s="294"/>
      <c r="D4" s="293"/>
      <c r="E4" s="293"/>
      <c r="F4" s="293"/>
      <c r="G4" s="292"/>
      <c r="AE4" t="s">
        <v>89</v>
      </c>
    </row>
    <row r="5" spans="1:60" hidden="1" x14ac:dyDescent="0.25">
      <c r="A5" s="291" t="s">
        <v>90</v>
      </c>
      <c r="B5" s="290"/>
      <c r="C5" s="290"/>
      <c r="D5" s="289"/>
      <c r="E5" s="289"/>
      <c r="F5" s="289"/>
      <c r="G5" s="288"/>
      <c r="AE5" t="s">
        <v>91</v>
      </c>
    </row>
    <row r="7" spans="1:60" ht="39.6" x14ac:dyDescent="0.25">
      <c r="A7" s="286" t="s">
        <v>92</v>
      </c>
      <c r="B7" s="287" t="s">
        <v>93</v>
      </c>
      <c r="C7" s="287" t="s">
        <v>94</v>
      </c>
      <c r="D7" s="286" t="s">
        <v>95</v>
      </c>
      <c r="E7" s="286" t="s">
        <v>96</v>
      </c>
      <c r="F7" s="150" t="s">
        <v>97</v>
      </c>
      <c r="G7" s="285" t="s">
        <v>28</v>
      </c>
      <c r="H7" s="284" t="s">
        <v>29</v>
      </c>
      <c r="I7" s="284" t="s">
        <v>98</v>
      </c>
      <c r="J7" s="284" t="s">
        <v>30</v>
      </c>
      <c r="K7" s="284" t="s">
        <v>99</v>
      </c>
      <c r="L7" s="284" t="s">
        <v>100</v>
      </c>
      <c r="M7" s="284" t="s">
        <v>101</v>
      </c>
      <c r="N7" s="284" t="s">
        <v>102</v>
      </c>
      <c r="O7" s="284" t="s">
        <v>103</v>
      </c>
      <c r="P7" s="284" t="s">
        <v>104</v>
      </c>
      <c r="Q7" s="284" t="s">
        <v>105</v>
      </c>
      <c r="R7" s="284" t="s">
        <v>106</v>
      </c>
      <c r="S7" s="284" t="s">
        <v>107</v>
      </c>
      <c r="T7" s="284" t="s">
        <v>108</v>
      </c>
      <c r="U7" s="283" t="s">
        <v>109</v>
      </c>
    </row>
    <row r="8" spans="1:60" x14ac:dyDescent="0.25">
      <c r="A8" s="277" t="s">
        <v>110</v>
      </c>
      <c r="B8" s="282" t="s">
        <v>57</v>
      </c>
      <c r="C8" s="281" t="s">
        <v>58</v>
      </c>
      <c r="D8" s="280"/>
      <c r="E8" s="279"/>
      <c r="F8" s="278"/>
      <c r="G8" s="278">
        <f>SUMIF(AE9:AE65,"&lt;&gt;NOR",G9:G65)</f>
        <v>0</v>
      </c>
      <c r="H8" s="278"/>
      <c r="I8" s="278">
        <f>SUM(I9:I65)</f>
        <v>0</v>
      </c>
      <c r="J8" s="278"/>
      <c r="K8" s="278">
        <f>SUM(K9:K65)</f>
        <v>0</v>
      </c>
      <c r="L8" s="278"/>
      <c r="M8" s="278">
        <f>SUM(M9:M65)</f>
        <v>0</v>
      </c>
      <c r="N8" s="276"/>
      <c r="O8" s="276">
        <f>SUM(O9:O65)</f>
        <v>97.256399999999999</v>
      </c>
      <c r="P8" s="276"/>
      <c r="Q8" s="276">
        <f>SUM(Q9:Q65)</f>
        <v>0</v>
      </c>
      <c r="R8" s="276"/>
      <c r="S8" s="276"/>
      <c r="T8" s="277"/>
      <c r="U8" s="276">
        <f>SUM(U9:U65)</f>
        <v>1000.72</v>
      </c>
      <c r="AE8" t="s">
        <v>111</v>
      </c>
    </row>
    <row r="9" spans="1:60" outlineLevel="1" x14ac:dyDescent="0.25">
      <c r="A9" s="152">
        <v>1</v>
      </c>
      <c r="B9" s="152" t="s">
        <v>112</v>
      </c>
      <c r="C9" s="271" t="s">
        <v>113</v>
      </c>
      <c r="D9" s="160" t="s">
        <v>114</v>
      </c>
      <c r="E9" s="166">
        <v>1032</v>
      </c>
      <c r="F9" s="270"/>
      <c r="G9" s="168">
        <f>ROUND(E9*F9,2)</f>
        <v>0</v>
      </c>
      <c r="H9" s="270"/>
      <c r="I9" s="168">
        <f>ROUND(E9*H9,2)</f>
        <v>0</v>
      </c>
      <c r="J9" s="270"/>
      <c r="K9" s="168">
        <f>ROUND(E9*J9,2)</f>
        <v>0</v>
      </c>
      <c r="L9" s="168">
        <v>21</v>
      </c>
      <c r="M9" s="168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0.1</v>
      </c>
      <c r="U9" s="161">
        <f>ROUND(E9*T9,2)</f>
        <v>103.2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2"/>
      <c r="C10" s="275" t="s">
        <v>482</v>
      </c>
      <c r="D10" s="274"/>
      <c r="E10" s="273"/>
      <c r="F10" s="168"/>
      <c r="G10" s="168"/>
      <c r="H10" s="168"/>
      <c r="I10" s="168"/>
      <c r="J10" s="168"/>
      <c r="K10" s="168"/>
      <c r="L10" s="168"/>
      <c r="M10" s="168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399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2"/>
      <c r="C11" s="275" t="s">
        <v>526</v>
      </c>
      <c r="D11" s="274"/>
      <c r="E11" s="273">
        <v>950</v>
      </c>
      <c r="F11" s="168"/>
      <c r="G11" s="168"/>
      <c r="H11" s="168"/>
      <c r="I11" s="168"/>
      <c r="J11" s="168"/>
      <c r="K11" s="168"/>
      <c r="L11" s="168"/>
      <c r="M11" s="168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399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2"/>
      <c r="C12" s="275" t="s">
        <v>502</v>
      </c>
      <c r="D12" s="274"/>
      <c r="E12" s="273"/>
      <c r="F12" s="168"/>
      <c r="G12" s="168"/>
      <c r="H12" s="168"/>
      <c r="I12" s="168"/>
      <c r="J12" s="168"/>
      <c r="K12" s="168"/>
      <c r="L12" s="168"/>
      <c r="M12" s="168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399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/>
      <c r="B13" s="152"/>
      <c r="C13" s="275" t="s">
        <v>525</v>
      </c>
      <c r="D13" s="274"/>
      <c r="E13" s="273">
        <v>82</v>
      </c>
      <c r="F13" s="168"/>
      <c r="G13" s="168"/>
      <c r="H13" s="168"/>
      <c r="I13" s="168"/>
      <c r="J13" s="168"/>
      <c r="K13" s="168"/>
      <c r="L13" s="168"/>
      <c r="M13" s="168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399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>
        <v>2</v>
      </c>
      <c r="B14" s="152" t="s">
        <v>116</v>
      </c>
      <c r="C14" s="271" t="s">
        <v>117</v>
      </c>
      <c r="D14" s="160" t="s">
        <v>114</v>
      </c>
      <c r="E14" s="166">
        <v>1032</v>
      </c>
      <c r="F14" s="270"/>
      <c r="G14" s="168">
        <f>ROUND(E14*F14,2)</f>
        <v>0</v>
      </c>
      <c r="H14" s="270"/>
      <c r="I14" s="168">
        <f>ROUND(E14*H14,2)</f>
        <v>0</v>
      </c>
      <c r="J14" s="270"/>
      <c r="K14" s="168">
        <f>ROUND(E14*J14,2)</f>
        <v>0</v>
      </c>
      <c r="L14" s="168">
        <v>21</v>
      </c>
      <c r="M14" s="168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4.3099999999999999E-2</v>
      </c>
      <c r="U14" s="161">
        <f>ROUND(E14*T14,2)</f>
        <v>44.48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115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>
        <v>3</v>
      </c>
      <c r="B15" s="152" t="s">
        <v>118</v>
      </c>
      <c r="C15" s="271" t="s">
        <v>119</v>
      </c>
      <c r="D15" s="160" t="s">
        <v>114</v>
      </c>
      <c r="E15" s="166">
        <v>239</v>
      </c>
      <c r="F15" s="270"/>
      <c r="G15" s="168">
        <f>ROUND(E15*F15,2)</f>
        <v>0</v>
      </c>
      <c r="H15" s="270"/>
      <c r="I15" s="168">
        <f>ROUND(E15*H15,2)</f>
        <v>0</v>
      </c>
      <c r="J15" s="270"/>
      <c r="K15" s="168">
        <f>ROUND(E15*J15,2)</f>
        <v>0</v>
      </c>
      <c r="L15" s="168">
        <v>21</v>
      </c>
      <c r="M15" s="168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0.2</v>
      </c>
      <c r="U15" s="161">
        <f>ROUND(E15*T15,2)</f>
        <v>47.8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115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2"/>
      <c r="C16" s="275" t="s">
        <v>524</v>
      </c>
      <c r="D16" s="274"/>
      <c r="E16" s="273"/>
      <c r="F16" s="168"/>
      <c r="G16" s="168"/>
      <c r="H16" s="168"/>
      <c r="I16" s="168"/>
      <c r="J16" s="168"/>
      <c r="K16" s="168"/>
      <c r="L16" s="168"/>
      <c r="M16" s="168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399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/>
      <c r="B17" s="152"/>
      <c r="C17" s="275" t="s">
        <v>523</v>
      </c>
      <c r="D17" s="274"/>
      <c r="E17" s="273">
        <v>17</v>
      </c>
      <c r="F17" s="168"/>
      <c r="G17" s="168"/>
      <c r="H17" s="168"/>
      <c r="I17" s="168"/>
      <c r="J17" s="168"/>
      <c r="K17" s="168"/>
      <c r="L17" s="168"/>
      <c r="M17" s="168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399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2"/>
      <c r="C18" s="275" t="s">
        <v>483</v>
      </c>
      <c r="D18" s="274"/>
      <c r="E18" s="273"/>
      <c r="F18" s="168"/>
      <c r="G18" s="168"/>
      <c r="H18" s="168"/>
      <c r="I18" s="168"/>
      <c r="J18" s="168"/>
      <c r="K18" s="168"/>
      <c r="L18" s="168"/>
      <c r="M18" s="168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399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2"/>
      <c r="C19" s="275" t="s">
        <v>450</v>
      </c>
      <c r="D19" s="274"/>
      <c r="E19" s="273">
        <v>185</v>
      </c>
      <c r="F19" s="168"/>
      <c r="G19" s="168"/>
      <c r="H19" s="168"/>
      <c r="I19" s="168"/>
      <c r="J19" s="168"/>
      <c r="K19" s="168"/>
      <c r="L19" s="168"/>
      <c r="M19" s="168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399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2"/>
      <c r="C20" s="275" t="s">
        <v>519</v>
      </c>
      <c r="D20" s="274"/>
      <c r="E20" s="273"/>
      <c r="F20" s="168"/>
      <c r="G20" s="168"/>
      <c r="H20" s="168"/>
      <c r="I20" s="168"/>
      <c r="J20" s="168"/>
      <c r="K20" s="168"/>
      <c r="L20" s="168"/>
      <c r="M20" s="168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399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/>
      <c r="B21" s="152"/>
      <c r="C21" s="275" t="s">
        <v>522</v>
      </c>
      <c r="D21" s="274"/>
      <c r="E21" s="273">
        <v>37</v>
      </c>
      <c r="F21" s="168"/>
      <c r="G21" s="168"/>
      <c r="H21" s="168"/>
      <c r="I21" s="168"/>
      <c r="J21" s="168"/>
      <c r="K21" s="168"/>
      <c r="L21" s="168"/>
      <c r="M21" s="168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399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>
        <v>4</v>
      </c>
      <c r="B22" s="152" t="s">
        <v>120</v>
      </c>
      <c r="C22" s="271" t="s">
        <v>121</v>
      </c>
      <c r="D22" s="160" t="s">
        <v>114</v>
      </c>
      <c r="E22" s="166">
        <v>239</v>
      </c>
      <c r="F22" s="270"/>
      <c r="G22" s="168">
        <f>ROUND(E22*F22,2)</f>
        <v>0</v>
      </c>
      <c r="H22" s="270"/>
      <c r="I22" s="168">
        <f>ROUND(E22*H22,2)</f>
        <v>0</v>
      </c>
      <c r="J22" s="270"/>
      <c r="K22" s="168">
        <f>ROUND(E22*J22,2)</f>
        <v>0</v>
      </c>
      <c r="L22" s="168">
        <v>21</v>
      </c>
      <c r="M22" s="168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8.4000000000000005E-2</v>
      </c>
      <c r="U22" s="161">
        <f>ROUND(E22*T22,2)</f>
        <v>20.079999999999998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115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>
        <v>5</v>
      </c>
      <c r="B23" s="152" t="s">
        <v>122</v>
      </c>
      <c r="C23" s="271" t="s">
        <v>123</v>
      </c>
      <c r="D23" s="160" t="s">
        <v>114</v>
      </c>
      <c r="E23" s="166">
        <v>45</v>
      </c>
      <c r="F23" s="270"/>
      <c r="G23" s="168">
        <f>ROUND(E23*F23,2)</f>
        <v>0</v>
      </c>
      <c r="H23" s="270"/>
      <c r="I23" s="168">
        <f>ROUND(E23*H23,2)</f>
        <v>0</v>
      </c>
      <c r="J23" s="270"/>
      <c r="K23" s="168">
        <f>ROUND(E23*J23,2)</f>
        <v>0</v>
      </c>
      <c r="L23" s="168">
        <v>21</v>
      </c>
      <c r="M23" s="168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3.5329999999999999</v>
      </c>
      <c r="U23" s="161">
        <f>ROUND(E23*T23,2)</f>
        <v>158.99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2"/>
      <c r="C24" s="275" t="s">
        <v>506</v>
      </c>
      <c r="D24" s="274"/>
      <c r="E24" s="273"/>
      <c r="F24" s="168"/>
      <c r="G24" s="168"/>
      <c r="H24" s="168"/>
      <c r="I24" s="168"/>
      <c r="J24" s="168"/>
      <c r="K24" s="168"/>
      <c r="L24" s="168"/>
      <c r="M24" s="168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399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2"/>
      <c r="C25" s="275" t="s">
        <v>496</v>
      </c>
      <c r="D25" s="274"/>
      <c r="E25" s="273">
        <v>45</v>
      </c>
      <c r="F25" s="168"/>
      <c r="G25" s="168"/>
      <c r="H25" s="168"/>
      <c r="I25" s="168"/>
      <c r="J25" s="168"/>
      <c r="K25" s="168"/>
      <c r="L25" s="168"/>
      <c r="M25" s="168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399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>
        <v>6</v>
      </c>
      <c r="B26" s="152" t="s">
        <v>124</v>
      </c>
      <c r="C26" s="271" t="s">
        <v>125</v>
      </c>
      <c r="D26" s="160" t="s">
        <v>126</v>
      </c>
      <c r="E26" s="166">
        <v>360</v>
      </c>
      <c r="F26" s="270"/>
      <c r="G26" s="168">
        <f>ROUND(E26*F26,2)</f>
        <v>0</v>
      </c>
      <c r="H26" s="270"/>
      <c r="I26" s="168">
        <f>ROUND(E26*H26,2)</f>
        <v>0</v>
      </c>
      <c r="J26" s="270"/>
      <c r="K26" s="168">
        <f>ROUND(E26*J26,2)</f>
        <v>0</v>
      </c>
      <c r="L26" s="168">
        <v>21</v>
      </c>
      <c r="M26" s="168">
        <f>G26*(1+L26/100)</f>
        <v>0</v>
      </c>
      <c r="N26" s="161">
        <v>9.8999999999999999E-4</v>
      </c>
      <c r="O26" s="161">
        <f>ROUND(E26*N26,5)</f>
        <v>0.35639999999999999</v>
      </c>
      <c r="P26" s="161">
        <v>0</v>
      </c>
      <c r="Q26" s="161">
        <f>ROUND(E26*P26,5)</f>
        <v>0</v>
      </c>
      <c r="R26" s="161"/>
      <c r="S26" s="161"/>
      <c r="T26" s="162">
        <v>0.23599999999999999</v>
      </c>
      <c r="U26" s="161">
        <f>ROUND(E26*T26,2)</f>
        <v>84.96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115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2"/>
      <c r="C27" s="275" t="s">
        <v>480</v>
      </c>
      <c r="D27" s="274"/>
      <c r="E27" s="273"/>
      <c r="F27" s="168"/>
      <c r="G27" s="168"/>
      <c r="H27" s="168"/>
      <c r="I27" s="168"/>
      <c r="J27" s="168"/>
      <c r="K27" s="168"/>
      <c r="L27" s="168"/>
      <c r="M27" s="168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399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2"/>
      <c r="C28" s="275" t="s">
        <v>521</v>
      </c>
      <c r="D28" s="274"/>
      <c r="E28" s="273">
        <v>46</v>
      </c>
      <c r="F28" s="168"/>
      <c r="G28" s="168"/>
      <c r="H28" s="168"/>
      <c r="I28" s="168"/>
      <c r="J28" s="168"/>
      <c r="K28" s="168"/>
      <c r="L28" s="168"/>
      <c r="M28" s="168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399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2"/>
      <c r="C29" s="275" t="s">
        <v>483</v>
      </c>
      <c r="D29" s="274"/>
      <c r="E29" s="273"/>
      <c r="F29" s="168"/>
      <c r="G29" s="168"/>
      <c r="H29" s="168"/>
      <c r="I29" s="168"/>
      <c r="J29" s="168"/>
      <c r="K29" s="168"/>
      <c r="L29" s="168"/>
      <c r="M29" s="168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399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2"/>
      <c r="C30" s="275" t="s">
        <v>520</v>
      </c>
      <c r="D30" s="274"/>
      <c r="E30" s="273">
        <v>242</v>
      </c>
      <c r="F30" s="168"/>
      <c r="G30" s="168"/>
      <c r="H30" s="168"/>
      <c r="I30" s="168"/>
      <c r="J30" s="168"/>
      <c r="K30" s="168"/>
      <c r="L30" s="168"/>
      <c r="M30" s="168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399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2"/>
      <c r="C31" s="275" t="s">
        <v>519</v>
      </c>
      <c r="D31" s="274"/>
      <c r="E31" s="273"/>
      <c r="F31" s="168"/>
      <c r="G31" s="168"/>
      <c r="H31" s="168"/>
      <c r="I31" s="168"/>
      <c r="J31" s="168"/>
      <c r="K31" s="168"/>
      <c r="L31" s="168"/>
      <c r="M31" s="168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399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2"/>
      <c r="C32" s="275" t="s">
        <v>518</v>
      </c>
      <c r="D32" s="274"/>
      <c r="E32" s="273">
        <v>72</v>
      </c>
      <c r="F32" s="168"/>
      <c r="G32" s="168"/>
      <c r="H32" s="168"/>
      <c r="I32" s="168"/>
      <c r="J32" s="168"/>
      <c r="K32" s="168"/>
      <c r="L32" s="168"/>
      <c r="M32" s="168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399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>
        <v>7</v>
      </c>
      <c r="B33" s="152" t="s">
        <v>127</v>
      </c>
      <c r="C33" s="271" t="s">
        <v>128</v>
      </c>
      <c r="D33" s="160" t="s">
        <v>126</v>
      </c>
      <c r="E33" s="166">
        <v>360</v>
      </c>
      <c r="F33" s="270"/>
      <c r="G33" s="168">
        <f>ROUND(E33*F33,2)</f>
        <v>0</v>
      </c>
      <c r="H33" s="270"/>
      <c r="I33" s="168">
        <f>ROUND(E33*H33,2)</f>
        <v>0</v>
      </c>
      <c r="J33" s="270"/>
      <c r="K33" s="168">
        <f>ROUND(E33*J33,2)</f>
        <v>0</v>
      </c>
      <c r="L33" s="168">
        <v>21</v>
      </c>
      <c r="M33" s="168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7.0000000000000007E-2</v>
      </c>
      <c r="U33" s="161">
        <f>ROUND(E33*T33,2)</f>
        <v>25.2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115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>
        <v>8</v>
      </c>
      <c r="B34" s="152" t="s">
        <v>129</v>
      </c>
      <c r="C34" s="271" t="s">
        <v>130</v>
      </c>
      <c r="D34" s="160" t="s">
        <v>114</v>
      </c>
      <c r="E34" s="166">
        <v>425</v>
      </c>
      <c r="F34" s="270"/>
      <c r="G34" s="168">
        <f>ROUND(E34*F34,2)</f>
        <v>0</v>
      </c>
      <c r="H34" s="270"/>
      <c r="I34" s="168">
        <f>ROUND(E34*H34,2)</f>
        <v>0</v>
      </c>
      <c r="J34" s="270"/>
      <c r="K34" s="168">
        <f>ROUND(E34*J34,2)</f>
        <v>0</v>
      </c>
      <c r="L34" s="168">
        <v>21</v>
      </c>
      <c r="M34" s="168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1.0999999999999999E-2</v>
      </c>
      <c r="U34" s="161">
        <f>ROUND(E34*T34,2)</f>
        <v>4.68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115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2"/>
      <c r="C35" s="275" t="s">
        <v>482</v>
      </c>
      <c r="D35" s="274"/>
      <c r="E35" s="273"/>
      <c r="F35" s="168"/>
      <c r="G35" s="168"/>
      <c r="H35" s="168"/>
      <c r="I35" s="168"/>
      <c r="J35" s="168"/>
      <c r="K35" s="168"/>
      <c r="L35" s="168"/>
      <c r="M35" s="168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399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2"/>
      <c r="C36" s="275" t="s">
        <v>517</v>
      </c>
      <c r="D36" s="274"/>
      <c r="E36" s="273">
        <v>342</v>
      </c>
      <c r="F36" s="168"/>
      <c r="G36" s="168"/>
      <c r="H36" s="168"/>
      <c r="I36" s="168"/>
      <c r="J36" s="168"/>
      <c r="K36" s="168"/>
      <c r="L36" s="168"/>
      <c r="M36" s="168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399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2"/>
      <c r="C37" s="275" t="s">
        <v>502</v>
      </c>
      <c r="D37" s="274"/>
      <c r="E37" s="273"/>
      <c r="F37" s="168"/>
      <c r="G37" s="168"/>
      <c r="H37" s="168"/>
      <c r="I37" s="168"/>
      <c r="J37" s="168"/>
      <c r="K37" s="168"/>
      <c r="L37" s="168"/>
      <c r="M37" s="168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399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2"/>
      <c r="C38" s="275" t="s">
        <v>501</v>
      </c>
      <c r="D38" s="274"/>
      <c r="E38" s="273">
        <v>10</v>
      </c>
      <c r="F38" s="168"/>
      <c r="G38" s="168"/>
      <c r="H38" s="168"/>
      <c r="I38" s="168"/>
      <c r="J38" s="168"/>
      <c r="K38" s="168"/>
      <c r="L38" s="168"/>
      <c r="M38" s="168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399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2"/>
      <c r="C39" s="275" t="s">
        <v>480</v>
      </c>
      <c r="D39" s="274"/>
      <c r="E39" s="273"/>
      <c r="F39" s="168"/>
      <c r="G39" s="168"/>
      <c r="H39" s="168"/>
      <c r="I39" s="168"/>
      <c r="J39" s="168"/>
      <c r="K39" s="168"/>
      <c r="L39" s="168"/>
      <c r="M39" s="168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399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2"/>
      <c r="C40" s="275" t="s">
        <v>516</v>
      </c>
      <c r="D40" s="274"/>
      <c r="E40" s="273">
        <v>17</v>
      </c>
      <c r="F40" s="168"/>
      <c r="G40" s="168"/>
      <c r="H40" s="168"/>
      <c r="I40" s="168"/>
      <c r="J40" s="168"/>
      <c r="K40" s="168"/>
      <c r="L40" s="168"/>
      <c r="M40" s="168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399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/>
      <c r="B41" s="152"/>
      <c r="C41" s="275" t="s">
        <v>483</v>
      </c>
      <c r="D41" s="274"/>
      <c r="E41" s="273"/>
      <c r="F41" s="168"/>
      <c r="G41" s="168"/>
      <c r="H41" s="168"/>
      <c r="I41" s="168"/>
      <c r="J41" s="168"/>
      <c r="K41" s="168"/>
      <c r="L41" s="168"/>
      <c r="M41" s="168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399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2"/>
      <c r="C42" s="275" t="s">
        <v>515</v>
      </c>
      <c r="D42" s="274"/>
      <c r="E42" s="273">
        <v>47</v>
      </c>
      <c r="F42" s="168"/>
      <c r="G42" s="168"/>
      <c r="H42" s="168"/>
      <c r="I42" s="168"/>
      <c r="J42" s="168"/>
      <c r="K42" s="168"/>
      <c r="L42" s="168"/>
      <c r="M42" s="168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399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/>
      <c r="B43" s="152"/>
      <c r="C43" s="275" t="s">
        <v>478</v>
      </c>
      <c r="D43" s="274"/>
      <c r="E43" s="273"/>
      <c r="F43" s="168"/>
      <c r="G43" s="168"/>
      <c r="H43" s="168"/>
      <c r="I43" s="168"/>
      <c r="J43" s="168"/>
      <c r="K43" s="168"/>
      <c r="L43" s="168"/>
      <c r="M43" s="168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399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2"/>
      <c r="C44" s="275" t="s">
        <v>514</v>
      </c>
      <c r="D44" s="274"/>
      <c r="E44" s="273">
        <v>9</v>
      </c>
      <c r="F44" s="168"/>
      <c r="G44" s="168"/>
      <c r="H44" s="168"/>
      <c r="I44" s="168"/>
      <c r="J44" s="168"/>
      <c r="K44" s="168"/>
      <c r="L44" s="168"/>
      <c r="M44" s="168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399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2">
        <v>9</v>
      </c>
      <c r="B45" s="152" t="s">
        <v>131</v>
      </c>
      <c r="C45" s="271" t="s">
        <v>132</v>
      </c>
      <c r="D45" s="160" t="s">
        <v>114</v>
      </c>
      <c r="E45" s="166">
        <v>416</v>
      </c>
      <c r="F45" s="270"/>
      <c r="G45" s="168">
        <f>ROUND(E45*F45,2)</f>
        <v>0</v>
      </c>
      <c r="H45" s="270"/>
      <c r="I45" s="168">
        <f>ROUND(E45*H45,2)</f>
        <v>0</v>
      </c>
      <c r="J45" s="270"/>
      <c r="K45" s="168">
        <f>ROUND(E45*J45,2)</f>
        <v>0</v>
      </c>
      <c r="L45" s="168">
        <v>21</v>
      </c>
      <c r="M45" s="168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8.9999999999999993E-3</v>
      </c>
      <c r="U45" s="161">
        <f>ROUND(E45*T45,2)</f>
        <v>3.74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>
        <v>10</v>
      </c>
      <c r="B46" s="152" t="s">
        <v>133</v>
      </c>
      <c r="C46" s="271" t="s">
        <v>134</v>
      </c>
      <c r="D46" s="160" t="s">
        <v>114</v>
      </c>
      <c r="E46" s="166">
        <v>662</v>
      </c>
      <c r="F46" s="270"/>
      <c r="G46" s="168">
        <f>ROUND(E46*F46,2)</f>
        <v>0</v>
      </c>
      <c r="H46" s="270"/>
      <c r="I46" s="168">
        <f>ROUND(E46*H46,2)</f>
        <v>0</v>
      </c>
      <c r="J46" s="270"/>
      <c r="K46" s="168">
        <f>ROUND(E46*J46,2)</f>
        <v>0</v>
      </c>
      <c r="L46" s="168">
        <v>21</v>
      </c>
      <c r="M46" s="168">
        <f>G46*(1+L46/100)</f>
        <v>0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0.20200000000000001</v>
      </c>
      <c r="U46" s="161">
        <f>ROUND(E46*T46,2)</f>
        <v>133.72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115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/>
      <c r="B47" s="152"/>
      <c r="C47" s="275" t="s">
        <v>482</v>
      </c>
      <c r="D47" s="274"/>
      <c r="E47" s="273"/>
      <c r="F47" s="168"/>
      <c r="G47" s="168"/>
      <c r="H47" s="168"/>
      <c r="I47" s="168"/>
      <c r="J47" s="168"/>
      <c r="K47" s="168"/>
      <c r="L47" s="168"/>
      <c r="M47" s="168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399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/>
      <c r="B48" s="152"/>
      <c r="C48" s="275" t="s">
        <v>513</v>
      </c>
      <c r="D48" s="274"/>
      <c r="E48" s="273">
        <v>590</v>
      </c>
      <c r="F48" s="168"/>
      <c r="G48" s="168"/>
      <c r="H48" s="168"/>
      <c r="I48" s="168"/>
      <c r="J48" s="168"/>
      <c r="K48" s="168"/>
      <c r="L48" s="168"/>
      <c r="M48" s="168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399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/>
      <c r="B49" s="152"/>
      <c r="C49" s="275" t="s">
        <v>502</v>
      </c>
      <c r="D49" s="274"/>
      <c r="E49" s="273"/>
      <c r="F49" s="168"/>
      <c r="G49" s="168"/>
      <c r="H49" s="168"/>
      <c r="I49" s="168"/>
      <c r="J49" s="168"/>
      <c r="K49" s="168"/>
      <c r="L49" s="168"/>
      <c r="M49" s="168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399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/>
      <c r="B50" s="152"/>
      <c r="C50" s="275" t="s">
        <v>512</v>
      </c>
      <c r="D50" s="274"/>
      <c r="E50" s="273">
        <v>72</v>
      </c>
      <c r="F50" s="168"/>
      <c r="G50" s="168"/>
      <c r="H50" s="168"/>
      <c r="I50" s="168"/>
      <c r="J50" s="168"/>
      <c r="K50" s="168"/>
      <c r="L50" s="168"/>
      <c r="M50" s="168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399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 x14ac:dyDescent="0.25">
      <c r="A51" s="152">
        <v>11</v>
      </c>
      <c r="B51" s="152" t="s">
        <v>135</v>
      </c>
      <c r="C51" s="271" t="s">
        <v>136</v>
      </c>
      <c r="D51" s="160" t="s">
        <v>114</v>
      </c>
      <c r="E51" s="166">
        <v>57</v>
      </c>
      <c r="F51" s="270"/>
      <c r="G51" s="168">
        <f>ROUND(E51*F51,2)</f>
        <v>0</v>
      </c>
      <c r="H51" s="270"/>
      <c r="I51" s="168">
        <f>ROUND(E51*H51,2)</f>
        <v>0</v>
      </c>
      <c r="J51" s="270"/>
      <c r="K51" s="168">
        <f>ROUND(E51*J51,2)</f>
        <v>0</v>
      </c>
      <c r="L51" s="168">
        <v>21</v>
      </c>
      <c r="M51" s="168">
        <f>G51*(1+L51/100)</f>
        <v>0</v>
      </c>
      <c r="N51" s="161">
        <v>1.7</v>
      </c>
      <c r="O51" s="161">
        <f>ROUND(E51*N51,5)</f>
        <v>96.9</v>
      </c>
      <c r="P51" s="161">
        <v>0</v>
      </c>
      <c r="Q51" s="161">
        <f>ROUND(E51*P51,5)</f>
        <v>0</v>
      </c>
      <c r="R51" s="161"/>
      <c r="S51" s="161"/>
      <c r="T51" s="162">
        <v>1.587</v>
      </c>
      <c r="U51" s="161">
        <f>ROUND(E51*T51,2)</f>
        <v>90.46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/>
      <c r="B52" s="152"/>
      <c r="C52" s="275" t="s">
        <v>483</v>
      </c>
      <c r="D52" s="274"/>
      <c r="E52" s="273"/>
      <c r="F52" s="168"/>
      <c r="G52" s="168"/>
      <c r="H52" s="168"/>
      <c r="I52" s="168"/>
      <c r="J52" s="168"/>
      <c r="K52" s="168"/>
      <c r="L52" s="168"/>
      <c r="M52" s="168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399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/>
      <c r="B53" s="152"/>
      <c r="C53" s="275" t="s">
        <v>511</v>
      </c>
      <c r="D53" s="274"/>
      <c r="E53" s="273">
        <v>38</v>
      </c>
      <c r="F53" s="168"/>
      <c r="G53" s="168"/>
      <c r="H53" s="168"/>
      <c r="I53" s="168"/>
      <c r="J53" s="168"/>
      <c r="K53" s="168"/>
      <c r="L53" s="168"/>
      <c r="M53" s="168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399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/>
      <c r="B54" s="152"/>
      <c r="C54" s="275" t="s">
        <v>480</v>
      </c>
      <c r="D54" s="274"/>
      <c r="E54" s="273"/>
      <c r="F54" s="168"/>
      <c r="G54" s="168"/>
      <c r="H54" s="168"/>
      <c r="I54" s="168"/>
      <c r="J54" s="168"/>
      <c r="K54" s="168"/>
      <c r="L54" s="168"/>
      <c r="M54" s="168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399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/>
      <c r="B55" s="152"/>
      <c r="C55" s="275" t="s">
        <v>510</v>
      </c>
      <c r="D55" s="274"/>
      <c r="E55" s="273">
        <v>12</v>
      </c>
      <c r="F55" s="168"/>
      <c r="G55" s="168"/>
      <c r="H55" s="168"/>
      <c r="I55" s="168"/>
      <c r="J55" s="168"/>
      <c r="K55" s="168"/>
      <c r="L55" s="168"/>
      <c r="M55" s="168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399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/>
      <c r="B56" s="152"/>
      <c r="C56" s="275" t="s">
        <v>478</v>
      </c>
      <c r="D56" s="274"/>
      <c r="E56" s="273"/>
      <c r="F56" s="168"/>
      <c r="G56" s="168"/>
      <c r="H56" s="168"/>
      <c r="I56" s="168"/>
      <c r="J56" s="168"/>
      <c r="K56" s="168"/>
      <c r="L56" s="168"/>
      <c r="M56" s="168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399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2"/>
      <c r="B57" s="152"/>
      <c r="C57" s="275" t="s">
        <v>509</v>
      </c>
      <c r="D57" s="274"/>
      <c r="E57" s="273">
        <v>7</v>
      </c>
      <c r="F57" s="168"/>
      <c r="G57" s="168"/>
      <c r="H57" s="168"/>
      <c r="I57" s="168"/>
      <c r="J57" s="168"/>
      <c r="K57" s="168"/>
      <c r="L57" s="168"/>
      <c r="M57" s="168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399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12</v>
      </c>
      <c r="B58" s="152" t="s">
        <v>137</v>
      </c>
      <c r="C58" s="271" t="s">
        <v>138</v>
      </c>
      <c r="D58" s="160" t="s">
        <v>139</v>
      </c>
      <c r="E58" s="166">
        <v>594</v>
      </c>
      <c r="F58" s="270"/>
      <c r="G58" s="168">
        <f>ROUND(E58*F58,2)</f>
        <v>0</v>
      </c>
      <c r="H58" s="270"/>
      <c r="I58" s="168">
        <f>ROUND(E58*H58,2)</f>
        <v>0</v>
      </c>
      <c r="J58" s="270"/>
      <c r="K58" s="168">
        <f>ROUND(E58*J58,2)</f>
        <v>0</v>
      </c>
      <c r="L58" s="168">
        <v>21</v>
      </c>
      <c r="M58" s="168">
        <f>G58*(1+L58/100)</f>
        <v>0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115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2"/>
      <c r="B59" s="152"/>
      <c r="C59" s="275" t="s">
        <v>482</v>
      </c>
      <c r="D59" s="274"/>
      <c r="E59" s="273"/>
      <c r="F59" s="168"/>
      <c r="G59" s="168"/>
      <c r="H59" s="168"/>
      <c r="I59" s="168"/>
      <c r="J59" s="168"/>
      <c r="K59" s="168"/>
      <c r="L59" s="168"/>
      <c r="M59" s="168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399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/>
      <c r="B60" s="152"/>
      <c r="C60" s="275" t="s">
        <v>508</v>
      </c>
      <c r="D60" s="274"/>
      <c r="E60" s="273">
        <v>544</v>
      </c>
      <c r="F60" s="168"/>
      <c r="G60" s="168"/>
      <c r="H60" s="168"/>
      <c r="I60" s="168"/>
      <c r="J60" s="168"/>
      <c r="K60" s="168"/>
      <c r="L60" s="168"/>
      <c r="M60" s="168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399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2"/>
      <c r="B61" s="152"/>
      <c r="C61" s="275" t="s">
        <v>502</v>
      </c>
      <c r="D61" s="274"/>
      <c r="E61" s="273"/>
      <c r="F61" s="168"/>
      <c r="G61" s="168"/>
      <c r="H61" s="168"/>
      <c r="I61" s="168"/>
      <c r="J61" s="168"/>
      <c r="K61" s="168"/>
      <c r="L61" s="168"/>
      <c r="M61" s="168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399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2"/>
      <c r="B62" s="152"/>
      <c r="C62" s="275" t="s">
        <v>507</v>
      </c>
      <c r="D62" s="274"/>
      <c r="E62" s="273">
        <v>50</v>
      </c>
      <c r="F62" s="168"/>
      <c r="G62" s="168"/>
      <c r="H62" s="168"/>
      <c r="I62" s="168"/>
      <c r="J62" s="168"/>
      <c r="K62" s="168"/>
      <c r="L62" s="168"/>
      <c r="M62" s="168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399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>
        <v>13</v>
      </c>
      <c r="B63" s="152" t="s">
        <v>140</v>
      </c>
      <c r="C63" s="271" t="s">
        <v>141</v>
      </c>
      <c r="D63" s="160" t="s">
        <v>114</v>
      </c>
      <c r="E63" s="166">
        <v>45</v>
      </c>
      <c r="F63" s="270"/>
      <c r="G63" s="168">
        <f>ROUND(E63*F63,2)</f>
        <v>0</v>
      </c>
      <c r="H63" s="270"/>
      <c r="I63" s="168">
        <f>ROUND(E63*H63,2)</f>
        <v>0</v>
      </c>
      <c r="J63" s="270"/>
      <c r="K63" s="168">
        <f>ROUND(E63*J63,2)</f>
        <v>0</v>
      </c>
      <c r="L63" s="168">
        <v>21</v>
      </c>
      <c r="M63" s="168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6.298</v>
      </c>
      <c r="U63" s="161">
        <f>ROUND(E63*T63,2)</f>
        <v>283.41000000000003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115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2"/>
      <c r="B64" s="152"/>
      <c r="C64" s="275" t="s">
        <v>506</v>
      </c>
      <c r="D64" s="274"/>
      <c r="E64" s="273"/>
      <c r="F64" s="168"/>
      <c r="G64" s="168"/>
      <c r="H64" s="168"/>
      <c r="I64" s="168"/>
      <c r="J64" s="168"/>
      <c r="K64" s="168"/>
      <c r="L64" s="168"/>
      <c r="M64" s="168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399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/>
      <c r="B65" s="152"/>
      <c r="C65" s="275" t="s">
        <v>496</v>
      </c>
      <c r="D65" s="274"/>
      <c r="E65" s="273">
        <v>45</v>
      </c>
      <c r="F65" s="168"/>
      <c r="G65" s="168"/>
      <c r="H65" s="168"/>
      <c r="I65" s="168"/>
      <c r="J65" s="168"/>
      <c r="K65" s="168"/>
      <c r="L65" s="168"/>
      <c r="M65" s="168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399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5">
      <c r="A66" s="153" t="s">
        <v>110</v>
      </c>
      <c r="B66" s="153" t="s">
        <v>59</v>
      </c>
      <c r="C66" s="272" t="s">
        <v>60</v>
      </c>
      <c r="D66" s="163"/>
      <c r="E66" s="167"/>
      <c r="F66" s="169"/>
      <c r="G66" s="169">
        <f>SUMIF(AE67:AE69,"&lt;&gt;NOR",G67:G69)</f>
        <v>0</v>
      </c>
      <c r="H66" s="169"/>
      <c r="I66" s="169">
        <f>SUM(I67:I69)</f>
        <v>0</v>
      </c>
      <c r="J66" s="169"/>
      <c r="K66" s="169">
        <f>SUM(K67:K69)</f>
        <v>0</v>
      </c>
      <c r="L66" s="169"/>
      <c r="M66" s="169">
        <f>SUM(M67:M69)</f>
        <v>0</v>
      </c>
      <c r="N66" s="164"/>
      <c r="O66" s="164">
        <f>SUM(O67:O69)</f>
        <v>1.159E-2</v>
      </c>
      <c r="P66" s="164"/>
      <c r="Q66" s="164">
        <f>SUM(Q67:Q69)</f>
        <v>0</v>
      </c>
      <c r="R66" s="164"/>
      <c r="S66" s="164"/>
      <c r="T66" s="165"/>
      <c r="U66" s="164">
        <f>SUM(U67:U69)</f>
        <v>1.27</v>
      </c>
      <c r="AE66" t="s">
        <v>111</v>
      </c>
    </row>
    <row r="67" spans="1:60" outlineLevel="1" x14ac:dyDescent="0.25">
      <c r="A67" s="152">
        <v>14</v>
      </c>
      <c r="B67" s="152" t="s">
        <v>142</v>
      </c>
      <c r="C67" s="271" t="s">
        <v>143</v>
      </c>
      <c r="D67" s="160" t="s">
        <v>144</v>
      </c>
      <c r="E67" s="166">
        <v>23</v>
      </c>
      <c r="F67" s="270"/>
      <c r="G67" s="168">
        <f>ROUND(E67*F67,2)</f>
        <v>0</v>
      </c>
      <c r="H67" s="270"/>
      <c r="I67" s="168">
        <f>ROUND(E67*H67,2)</f>
        <v>0</v>
      </c>
      <c r="J67" s="270"/>
      <c r="K67" s="168">
        <f>ROUND(E67*J67,2)</f>
        <v>0</v>
      </c>
      <c r="L67" s="168">
        <v>21</v>
      </c>
      <c r="M67" s="168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5.5E-2</v>
      </c>
      <c r="U67" s="161">
        <f>ROUND(E67*T67,2)</f>
        <v>1.27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115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>
        <v>15</v>
      </c>
      <c r="B68" s="152" t="s">
        <v>145</v>
      </c>
      <c r="C68" s="271" t="s">
        <v>146</v>
      </c>
      <c r="D68" s="160" t="s">
        <v>144</v>
      </c>
      <c r="E68" s="166">
        <v>24.15</v>
      </c>
      <c r="F68" s="270"/>
      <c r="G68" s="168">
        <f>ROUND(E68*F68,2)</f>
        <v>0</v>
      </c>
      <c r="H68" s="270"/>
      <c r="I68" s="168">
        <f>ROUND(E68*H68,2)</f>
        <v>0</v>
      </c>
      <c r="J68" s="270"/>
      <c r="K68" s="168">
        <f>ROUND(E68*J68,2)</f>
        <v>0</v>
      </c>
      <c r="L68" s="168">
        <v>21</v>
      </c>
      <c r="M68" s="168">
        <f>G68*(1+L68/100)</f>
        <v>0</v>
      </c>
      <c r="N68" s="161">
        <v>4.8000000000000001E-4</v>
      </c>
      <c r="O68" s="161">
        <f>ROUND(E68*N68,5)</f>
        <v>1.159E-2</v>
      </c>
      <c r="P68" s="161">
        <v>0</v>
      </c>
      <c r="Q68" s="161">
        <f>ROUND(E68*P68,5)</f>
        <v>0</v>
      </c>
      <c r="R68" s="161"/>
      <c r="S68" s="161"/>
      <c r="T68" s="162">
        <v>0</v>
      </c>
      <c r="U68" s="161">
        <f>ROUND(E68*T68,2)</f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147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/>
      <c r="B69" s="152"/>
      <c r="C69" s="275" t="s">
        <v>505</v>
      </c>
      <c r="D69" s="274"/>
      <c r="E69" s="273">
        <v>24.15</v>
      </c>
      <c r="F69" s="168"/>
      <c r="G69" s="168"/>
      <c r="H69" s="168"/>
      <c r="I69" s="168"/>
      <c r="J69" s="168"/>
      <c r="K69" s="168"/>
      <c r="L69" s="168"/>
      <c r="M69" s="168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399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5">
      <c r="A70" s="153" t="s">
        <v>110</v>
      </c>
      <c r="B70" s="153" t="s">
        <v>61</v>
      </c>
      <c r="C70" s="272" t="s">
        <v>62</v>
      </c>
      <c r="D70" s="163"/>
      <c r="E70" s="167"/>
      <c r="F70" s="169"/>
      <c r="G70" s="169">
        <f>SUMIF(AE71:AE80,"&lt;&gt;NOR",G71:G80)</f>
        <v>0</v>
      </c>
      <c r="H70" s="169"/>
      <c r="I70" s="169">
        <f>SUM(I71:I80)</f>
        <v>0</v>
      </c>
      <c r="J70" s="169"/>
      <c r="K70" s="169">
        <f>SUM(K71:K80)</f>
        <v>0</v>
      </c>
      <c r="L70" s="169"/>
      <c r="M70" s="169">
        <f>SUM(M71:M80)</f>
        <v>0</v>
      </c>
      <c r="N70" s="164"/>
      <c r="O70" s="164">
        <f>SUM(O71:O80)</f>
        <v>105.88311999999999</v>
      </c>
      <c r="P70" s="164"/>
      <c r="Q70" s="164">
        <f>SUM(Q71:Q80)</f>
        <v>0</v>
      </c>
      <c r="R70" s="164"/>
      <c r="S70" s="164"/>
      <c r="T70" s="165"/>
      <c r="U70" s="164">
        <f>SUM(U71:U80)</f>
        <v>79.8</v>
      </c>
      <c r="AE70" t="s">
        <v>111</v>
      </c>
    </row>
    <row r="71" spans="1:60" outlineLevel="1" x14ac:dyDescent="0.25">
      <c r="A71" s="152">
        <v>16</v>
      </c>
      <c r="B71" s="152" t="s">
        <v>148</v>
      </c>
      <c r="C71" s="271" t="s">
        <v>149</v>
      </c>
      <c r="D71" s="160" t="s">
        <v>114</v>
      </c>
      <c r="E71" s="166">
        <v>16</v>
      </c>
      <c r="F71" s="270"/>
      <c r="G71" s="168">
        <f>ROUND(E71*F71,2)</f>
        <v>0</v>
      </c>
      <c r="H71" s="270"/>
      <c r="I71" s="168">
        <f>ROUND(E71*H71,2)</f>
        <v>0</v>
      </c>
      <c r="J71" s="270"/>
      <c r="K71" s="168">
        <f>ROUND(E71*J71,2)</f>
        <v>0</v>
      </c>
      <c r="L71" s="168">
        <v>21</v>
      </c>
      <c r="M71" s="168">
        <f>G71*(1+L71/100)</f>
        <v>0</v>
      </c>
      <c r="N71" s="161">
        <v>1.8907700000000001</v>
      </c>
      <c r="O71" s="161">
        <f>ROUND(E71*N71,5)</f>
        <v>30.252320000000001</v>
      </c>
      <c r="P71" s="161">
        <v>0</v>
      </c>
      <c r="Q71" s="161">
        <f>ROUND(E71*P71,5)</f>
        <v>0</v>
      </c>
      <c r="R71" s="161"/>
      <c r="S71" s="161"/>
      <c r="T71" s="162">
        <v>1.6950000000000001</v>
      </c>
      <c r="U71" s="161">
        <f>ROUND(E71*T71,2)</f>
        <v>27.12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115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/>
      <c r="B72" s="152"/>
      <c r="C72" s="275" t="s">
        <v>483</v>
      </c>
      <c r="D72" s="274"/>
      <c r="E72" s="273"/>
      <c r="F72" s="168"/>
      <c r="G72" s="168"/>
      <c r="H72" s="168"/>
      <c r="I72" s="168"/>
      <c r="J72" s="168"/>
      <c r="K72" s="168"/>
      <c r="L72" s="168"/>
      <c r="M72" s="168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399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/>
      <c r="B73" s="152"/>
      <c r="C73" s="275" t="s">
        <v>504</v>
      </c>
      <c r="D73" s="274"/>
      <c r="E73" s="273">
        <v>13</v>
      </c>
      <c r="F73" s="168"/>
      <c r="G73" s="168"/>
      <c r="H73" s="168"/>
      <c r="I73" s="168"/>
      <c r="J73" s="168"/>
      <c r="K73" s="168"/>
      <c r="L73" s="168"/>
      <c r="M73" s="168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399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/>
      <c r="B74" s="152"/>
      <c r="C74" s="275" t="s">
        <v>478</v>
      </c>
      <c r="D74" s="274"/>
      <c r="E74" s="273"/>
      <c r="F74" s="168"/>
      <c r="G74" s="168"/>
      <c r="H74" s="168"/>
      <c r="I74" s="168"/>
      <c r="J74" s="168"/>
      <c r="K74" s="168"/>
      <c r="L74" s="168"/>
      <c r="M74" s="168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399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52"/>
      <c r="B75" s="152"/>
      <c r="C75" s="275" t="s">
        <v>400</v>
      </c>
      <c r="D75" s="274"/>
      <c r="E75" s="273">
        <v>3</v>
      </c>
      <c r="F75" s="168"/>
      <c r="G75" s="168"/>
      <c r="H75" s="168"/>
      <c r="I75" s="168"/>
      <c r="J75" s="168"/>
      <c r="K75" s="168"/>
      <c r="L75" s="168"/>
      <c r="M75" s="168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399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2">
        <v>17</v>
      </c>
      <c r="B76" s="152" t="s">
        <v>150</v>
      </c>
      <c r="C76" s="271" t="s">
        <v>151</v>
      </c>
      <c r="D76" s="160" t="s">
        <v>114</v>
      </c>
      <c r="E76" s="166">
        <v>40</v>
      </c>
      <c r="F76" s="270"/>
      <c r="G76" s="168">
        <f>ROUND(E76*F76,2)</f>
        <v>0</v>
      </c>
      <c r="H76" s="270"/>
      <c r="I76" s="168">
        <f>ROUND(E76*H76,2)</f>
        <v>0</v>
      </c>
      <c r="J76" s="270"/>
      <c r="K76" s="168">
        <f>ROUND(E76*J76,2)</f>
        <v>0</v>
      </c>
      <c r="L76" s="168">
        <v>21</v>
      </c>
      <c r="M76" s="168">
        <f>G76*(1+L76/100)</f>
        <v>0</v>
      </c>
      <c r="N76" s="161">
        <v>1.8907700000000001</v>
      </c>
      <c r="O76" s="161">
        <f>ROUND(E76*N76,5)</f>
        <v>75.630799999999994</v>
      </c>
      <c r="P76" s="161">
        <v>0</v>
      </c>
      <c r="Q76" s="161">
        <f>ROUND(E76*P76,5)</f>
        <v>0</v>
      </c>
      <c r="R76" s="161"/>
      <c r="S76" s="161"/>
      <c r="T76" s="162">
        <v>1.3169999999999999</v>
      </c>
      <c r="U76" s="161">
        <f>ROUND(E76*T76,2)</f>
        <v>52.68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115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2"/>
      <c r="B77" s="152"/>
      <c r="C77" s="275" t="s">
        <v>482</v>
      </c>
      <c r="D77" s="274"/>
      <c r="E77" s="273"/>
      <c r="F77" s="168"/>
      <c r="G77" s="168"/>
      <c r="H77" s="168"/>
      <c r="I77" s="168"/>
      <c r="J77" s="168"/>
      <c r="K77" s="168"/>
      <c r="L77" s="168"/>
      <c r="M77" s="168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399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2"/>
      <c r="B78" s="152"/>
      <c r="C78" s="275" t="s">
        <v>503</v>
      </c>
      <c r="D78" s="274"/>
      <c r="E78" s="273">
        <v>35</v>
      </c>
      <c r="F78" s="168"/>
      <c r="G78" s="168"/>
      <c r="H78" s="168"/>
      <c r="I78" s="168"/>
      <c r="J78" s="168"/>
      <c r="K78" s="168"/>
      <c r="L78" s="168"/>
      <c r="M78" s="168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399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/>
      <c r="B79" s="152"/>
      <c r="C79" s="275" t="s">
        <v>502</v>
      </c>
      <c r="D79" s="274"/>
      <c r="E79" s="273"/>
      <c r="F79" s="168"/>
      <c r="G79" s="168"/>
      <c r="H79" s="168"/>
      <c r="I79" s="168"/>
      <c r="J79" s="168"/>
      <c r="K79" s="168"/>
      <c r="L79" s="168"/>
      <c r="M79" s="168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399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/>
      <c r="B80" s="152"/>
      <c r="C80" s="275" t="s">
        <v>63</v>
      </c>
      <c r="D80" s="274"/>
      <c r="E80" s="273">
        <v>5</v>
      </c>
      <c r="F80" s="168"/>
      <c r="G80" s="168"/>
      <c r="H80" s="168"/>
      <c r="I80" s="168"/>
      <c r="J80" s="168"/>
      <c r="K80" s="168"/>
      <c r="L80" s="168"/>
      <c r="M80" s="168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399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x14ac:dyDescent="0.25">
      <c r="A81" s="153" t="s">
        <v>110</v>
      </c>
      <c r="B81" s="153" t="s">
        <v>63</v>
      </c>
      <c r="C81" s="272" t="s">
        <v>64</v>
      </c>
      <c r="D81" s="163"/>
      <c r="E81" s="167"/>
      <c r="F81" s="169"/>
      <c r="G81" s="169">
        <f>SUMIF(AE82:AE86,"&lt;&gt;NOR",G82:G86)</f>
        <v>0</v>
      </c>
      <c r="H81" s="169"/>
      <c r="I81" s="169">
        <f>SUM(I82:I86)</f>
        <v>0</v>
      </c>
      <c r="J81" s="169"/>
      <c r="K81" s="169">
        <f>SUM(K82:K86)</f>
        <v>0</v>
      </c>
      <c r="L81" s="169"/>
      <c r="M81" s="169">
        <f>SUM(M82:M86)</f>
        <v>0</v>
      </c>
      <c r="N81" s="164"/>
      <c r="O81" s="164">
        <f>SUM(O82:O86)</f>
        <v>6.3261000000000003</v>
      </c>
      <c r="P81" s="164"/>
      <c r="Q81" s="164">
        <f>SUM(Q82:Q86)</f>
        <v>0</v>
      </c>
      <c r="R81" s="164"/>
      <c r="S81" s="164"/>
      <c r="T81" s="165"/>
      <c r="U81" s="164">
        <f>SUM(U82:U86)</f>
        <v>1.4100000000000001</v>
      </c>
      <c r="AE81" t="s">
        <v>111</v>
      </c>
    </row>
    <row r="82" spans="1:60" outlineLevel="1" x14ac:dyDescent="0.25">
      <c r="A82" s="152">
        <v>18</v>
      </c>
      <c r="B82" s="152" t="s">
        <v>152</v>
      </c>
      <c r="C82" s="271" t="s">
        <v>153</v>
      </c>
      <c r="D82" s="160" t="s">
        <v>126</v>
      </c>
      <c r="E82" s="166">
        <v>10</v>
      </c>
      <c r="F82" s="270"/>
      <c r="G82" s="168">
        <f>ROUND(E82*F82,2)</f>
        <v>0</v>
      </c>
      <c r="H82" s="270"/>
      <c r="I82" s="168">
        <f>ROUND(E82*H82,2)</f>
        <v>0</v>
      </c>
      <c r="J82" s="270"/>
      <c r="K82" s="168">
        <f>ROUND(E82*J82,2)</f>
        <v>0</v>
      </c>
      <c r="L82" s="168">
        <v>21</v>
      </c>
      <c r="M82" s="168">
        <f>G82*(1+L82/100)</f>
        <v>0</v>
      </c>
      <c r="N82" s="161">
        <v>0.12659999999999999</v>
      </c>
      <c r="O82" s="161">
        <f>ROUND(E82*N82,5)</f>
        <v>1.266</v>
      </c>
      <c r="P82" s="161">
        <v>0</v>
      </c>
      <c r="Q82" s="161">
        <f>ROUND(E82*P82,5)</f>
        <v>0</v>
      </c>
      <c r="R82" s="161"/>
      <c r="S82" s="161"/>
      <c r="T82" s="162">
        <v>9.1999999999999998E-2</v>
      </c>
      <c r="U82" s="161">
        <f>ROUND(E82*T82,2)</f>
        <v>0.92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115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/>
      <c r="B83" s="152"/>
      <c r="C83" s="275" t="s">
        <v>478</v>
      </c>
      <c r="D83" s="274"/>
      <c r="E83" s="273"/>
      <c r="F83" s="168"/>
      <c r="G83" s="168"/>
      <c r="H83" s="168"/>
      <c r="I83" s="168"/>
      <c r="J83" s="168"/>
      <c r="K83" s="168"/>
      <c r="L83" s="168"/>
      <c r="M83" s="168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399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2"/>
      <c r="B84" s="152"/>
      <c r="C84" s="275" t="s">
        <v>501</v>
      </c>
      <c r="D84" s="274"/>
      <c r="E84" s="273">
        <v>10</v>
      </c>
      <c r="F84" s="168"/>
      <c r="G84" s="168"/>
      <c r="H84" s="168"/>
      <c r="I84" s="168"/>
      <c r="J84" s="168"/>
      <c r="K84" s="168"/>
      <c r="L84" s="168"/>
      <c r="M84" s="168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399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2">
        <v>19</v>
      </c>
      <c r="B85" s="152" t="s">
        <v>154</v>
      </c>
      <c r="C85" s="271" t="s">
        <v>155</v>
      </c>
      <c r="D85" s="160" t="s">
        <v>114</v>
      </c>
      <c r="E85" s="166">
        <v>3</v>
      </c>
      <c r="F85" s="270"/>
      <c r="G85" s="168">
        <f>ROUND(E85*F85,2)</f>
        <v>0</v>
      </c>
      <c r="H85" s="270"/>
      <c r="I85" s="168">
        <f>ROUND(E85*H85,2)</f>
        <v>0</v>
      </c>
      <c r="J85" s="270"/>
      <c r="K85" s="168">
        <f>ROUND(E85*J85,2)</f>
        <v>0</v>
      </c>
      <c r="L85" s="168">
        <v>21</v>
      </c>
      <c r="M85" s="168">
        <f>G85*(1+L85/100)</f>
        <v>0</v>
      </c>
      <c r="N85" s="161">
        <v>1.6867000000000001</v>
      </c>
      <c r="O85" s="161">
        <f>ROUND(E85*N85,5)</f>
        <v>5.0601000000000003</v>
      </c>
      <c r="P85" s="161">
        <v>0</v>
      </c>
      <c r="Q85" s="161">
        <f>ROUND(E85*P85,5)</f>
        <v>0</v>
      </c>
      <c r="R85" s="161"/>
      <c r="S85" s="161"/>
      <c r="T85" s="162">
        <v>0.16200000000000001</v>
      </c>
      <c r="U85" s="161">
        <f>ROUND(E85*T85,2)</f>
        <v>0.49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115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2"/>
      <c r="B86" s="152"/>
      <c r="C86" s="275" t="s">
        <v>500</v>
      </c>
      <c r="D86" s="274"/>
      <c r="E86" s="273">
        <v>3</v>
      </c>
      <c r="F86" s="168"/>
      <c r="G86" s="168"/>
      <c r="H86" s="168"/>
      <c r="I86" s="168"/>
      <c r="J86" s="168"/>
      <c r="K86" s="168"/>
      <c r="L86" s="168"/>
      <c r="M86" s="168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399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5">
      <c r="A87" s="153" t="s">
        <v>110</v>
      </c>
      <c r="B87" s="153" t="s">
        <v>65</v>
      </c>
      <c r="C87" s="272" t="s">
        <v>66</v>
      </c>
      <c r="D87" s="163"/>
      <c r="E87" s="167"/>
      <c r="F87" s="169"/>
      <c r="G87" s="169">
        <f>SUMIF(AE88:AE133,"&lt;&gt;NOR",G88:G133)</f>
        <v>0</v>
      </c>
      <c r="H87" s="169"/>
      <c r="I87" s="169">
        <f>SUM(I88:I133)</f>
        <v>0</v>
      </c>
      <c r="J87" s="169"/>
      <c r="K87" s="169">
        <f>SUM(K88:K133)</f>
        <v>0</v>
      </c>
      <c r="L87" s="169"/>
      <c r="M87" s="169">
        <f>SUM(M88:M133)</f>
        <v>0</v>
      </c>
      <c r="N87" s="164"/>
      <c r="O87" s="164">
        <f>SUM(O88:O133)</f>
        <v>32.679709999999993</v>
      </c>
      <c r="P87" s="164"/>
      <c r="Q87" s="164">
        <f>SUM(Q88:Q133)</f>
        <v>0</v>
      </c>
      <c r="R87" s="164"/>
      <c r="S87" s="164"/>
      <c r="T87" s="165"/>
      <c r="U87" s="164">
        <f>SUM(U88:U133)</f>
        <v>146.61000000000001</v>
      </c>
      <c r="AE87" t="s">
        <v>111</v>
      </c>
    </row>
    <row r="88" spans="1:60" outlineLevel="1" x14ac:dyDescent="0.25">
      <c r="A88" s="152">
        <v>20</v>
      </c>
      <c r="B88" s="152" t="s">
        <v>156</v>
      </c>
      <c r="C88" s="271" t="s">
        <v>157</v>
      </c>
      <c r="D88" s="160" t="s">
        <v>144</v>
      </c>
      <c r="E88" s="166">
        <v>67</v>
      </c>
      <c r="F88" s="270"/>
      <c r="G88" s="168">
        <f>ROUND(E88*F88,2)</f>
        <v>0</v>
      </c>
      <c r="H88" s="270"/>
      <c r="I88" s="168">
        <f>ROUND(E88*H88,2)</f>
        <v>0</v>
      </c>
      <c r="J88" s="270"/>
      <c r="K88" s="168">
        <f>ROUND(E88*J88,2)</f>
        <v>0</v>
      </c>
      <c r="L88" s="168">
        <v>21</v>
      </c>
      <c r="M88" s="168">
        <f>G88*(1+L88/100)</f>
        <v>0</v>
      </c>
      <c r="N88" s="161">
        <v>0</v>
      </c>
      <c r="O88" s="161">
        <f>ROUND(E88*N88,5)</f>
        <v>0</v>
      </c>
      <c r="P88" s="161">
        <v>0</v>
      </c>
      <c r="Q88" s="161">
        <f>ROUND(E88*P88,5)</f>
        <v>0</v>
      </c>
      <c r="R88" s="161"/>
      <c r="S88" s="161"/>
      <c r="T88" s="162">
        <v>6.6000000000000003E-2</v>
      </c>
      <c r="U88" s="161">
        <f>ROUND(E88*T88,2)</f>
        <v>4.42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115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2"/>
      <c r="B89" s="152"/>
      <c r="C89" s="275" t="s">
        <v>483</v>
      </c>
      <c r="D89" s="274"/>
      <c r="E89" s="273"/>
      <c r="F89" s="168"/>
      <c r="G89" s="168"/>
      <c r="H89" s="168"/>
      <c r="I89" s="168"/>
      <c r="J89" s="168"/>
      <c r="K89" s="168"/>
      <c r="L89" s="168"/>
      <c r="M89" s="168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399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52"/>
      <c r="B90" s="152"/>
      <c r="C90" s="275" t="s">
        <v>499</v>
      </c>
      <c r="D90" s="274"/>
      <c r="E90" s="273"/>
      <c r="F90" s="168"/>
      <c r="G90" s="168"/>
      <c r="H90" s="168"/>
      <c r="I90" s="168"/>
      <c r="J90" s="168"/>
      <c r="K90" s="168"/>
      <c r="L90" s="168"/>
      <c r="M90" s="168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399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2"/>
      <c r="B91" s="152"/>
      <c r="C91" s="275" t="s">
        <v>498</v>
      </c>
      <c r="D91" s="274"/>
      <c r="E91" s="273">
        <v>22</v>
      </c>
      <c r="F91" s="168"/>
      <c r="G91" s="168"/>
      <c r="H91" s="168"/>
      <c r="I91" s="168"/>
      <c r="J91" s="168"/>
      <c r="K91" s="168"/>
      <c r="L91" s="168"/>
      <c r="M91" s="168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399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/>
      <c r="B92" s="152"/>
      <c r="C92" s="275" t="s">
        <v>497</v>
      </c>
      <c r="D92" s="274"/>
      <c r="E92" s="273"/>
      <c r="F92" s="168"/>
      <c r="G92" s="168"/>
      <c r="H92" s="168"/>
      <c r="I92" s="168"/>
      <c r="J92" s="168"/>
      <c r="K92" s="168"/>
      <c r="L92" s="168"/>
      <c r="M92" s="168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399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2"/>
      <c r="B93" s="152"/>
      <c r="C93" s="275" t="s">
        <v>496</v>
      </c>
      <c r="D93" s="274"/>
      <c r="E93" s="273">
        <v>45</v>
      </c>
      <c r="F93" s="168"/>
      <c r="G93" s="168"/>
      <c r="H93" s="168"/>
      <c r="I93" s="168"/>
      <c r="J93" s="168"/>
      <c r="K93" s="168"/>
      <c r="L93" s="168"/>
      <c r="M93" s="168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399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2">
        <v>21</v>
      </c>
      <c r="B94" s="152" t="s">
        <v>158</v>
      </c>
      <c r="C94" s="271" t="s">
        <v>159</v>
      </c>
      <c r="D94" s="160" t="s">
        <v>144</v>
      </c>
      <c r="E94" s="166">
        <v>101</v>
      </c>
      <c r="F94" s="270"/>
      <c r="G94" s="168">
        <f>ROUND(E94*F94,2)</f>
        <v>0</v>
      </c>
      <c r="H94" s="270"/>
      <c r="I94" s="168">
        <f>ROUND(E94*H94,2)</f>
        <v>0</v>
      </c>
      <c r="J94" s="270"/>
      <c r="K94" s="168">
        <f>ROUND(E94*J94,2)</f>
        <v>0</v>
      </c>
      <c r="L94" s="168">
        <v>21</v>
      </c>
      <c r="M94" s="168">
        <f>G94*(1+L94/100)</f>
        <v>0</v>
      </c>
      <c r="N94" s="161">
        <v>1.0000000000000001E-5</v>
      </c>
      <c r="O94" s="161">
        <f>ROUND(E94*N94,5)</f>
        <v>1.01E-3</v>
      </c>
      <c r="P94" s="161">
        <v>0</v>
      </c>
      <c r="Q94" s="161">
        <f>ROUND(E94*P94,5)</f>
        <v>0</v>
      </c>
      <c r="R94" s="161"/>
      <c r="S94" s="161"/>
      <c r="T94" s="162">
        <v>0.08</v>
      </c>
      <c r="U94" s="161">
        <f>ROUND(E94*T94,2)</f>
        <v>8.08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115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52"/>
      <c r="B95" s="152"/>
      <c r="C95" s="275" t="s">
        <v>483</v>
      </c>
      <c r="D95" s="274"/>
      <c r="E95" s="273"/>
      <c r="F95" s="168"/>
      <c r="G95" s="168"/>
      <c r="H95" s="168"/>
      <c r="I95" s="168"/>
      <c r="J95" s="168"/>
      <c r="K95" s="168"/>
      <c r="L95" s="168"/>
      <c r="M95" s="168"/>
      <c r="N95" s="161"/>
      <c r="O95" s="161"/>
      <c r="P95" s="161"/>
      <c r="Q95" s="161"/>
      <c r="R95" s="161"/>
      <c r="S95" s="161"/>
      <c r="T95" s="162"/>
      <c r="U95" s="161"/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399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52"/>
      <c r="B96" s="152"/>
      <c r="C96" s="275" t="s">
        <v>495</v>
      </c>
      <c r="D96" s="274"/>
      <c r="E96" s="273"/>
      <c r="F96" s="168"/>
      <c r="G96" s="168"/>
      <c r="H96" s="168"/>
      <c r="I96" s="168"/>
      <c r="J96" s="168"/>
      <c r="K96" s="168"/>
      <c r="L96" s="168"/>
      <c r="M96" s="168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399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52"/>
      <c r="B97" s="152"/>
      <c r="C97" s="275" t="s">
        <v>494</v>
      </c>
      <c r="D97" s="274"/>
      <c r="E97" s="273">
        <v>68</v>
      </c>
      <c r="F97" s="168"/>
      <c r="G97" s="168"/>
      <c r="H97" s="168"/>
      <c r="I97" s="168"/>
      <c r="J97" s="168"/>
      <c r="K97" s="168"/>
      <c r="L97" s="168"/>
      <c r="M97" s="168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399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2"/>
      <c r="B98" s="152"/>
      <c r="C98" s="275" t="s">
        <v>493</v>
      </c>
      <c r="D98" s="274"/>
      <c r="E98" s="273"/>
      <c r="F98" s="168"/>
      <c r="G98" s="168"/>
      <c r="H98" s="168"/>
      <c r="I98" s="168"/>
      <c r="J98" s="168"/>
      <c r="K98" s="168"/>
      <c r="L98" s="168"/>
      <c r="M98" s="168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399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2"/>
      <c r="B99" s="152"/>
      <c r="C99" s="275" t="s">
        <v>492</v>
      </c>
      <c r="D99" s="274"/>
      <c r="E99" s="273">
        <v>12</v>
      </c>
      <c r="F99" s="168"/>
      <c r="G99" s="168"/>
      <c r="H99" s="168"/>
      <c r="I99" s="168"/>
      <c r="J99" s="168"/>
      <c r="K99" s="168"/>
      <c r="L99" s="168"/>
      <c r="M99" s="168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399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2"/>
      <c r="B100" s="152"/>
      <c r="C100" s="275" t="s">
        <v>478</v>
      </c>
      <c r="D100" s="274"/>
      <c r="E100" s="273"/>
      <c r="F100" s="168"/>
      <c r="G100" s="168"/>
      <c r="H100" s="168"/>
      <c r="I100" s="168"/>
      <c r="J100" s="168"/>
      <c r="K100" s="168"/>
      <c r="L100" s="168"/>
      <c r="M100" s="168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399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2"/>
      <c r="B101" s="152"/>
      <c r="C101" s="275" t="s">
        <v>484</v>
      </c>
      <c r="D101" s="274"/>
      <c r="E101" s="273">
        <v>21</v>
      </c>
      <c r="F101" s="168"/>
      <c r="G101" s="168"/>
      <c r="H101" s="168"/>
      <c r="I101" s="168"/>
      <c r="J101" s="168"/>
      <c r="K101" s="168"/>
      <c r="L101" s="168"/>
      <c r="M101" s="168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399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2">
        <v>22</v>
      </c>
      <c r="B102" s="152" t="s">
        <v>160</v>
      </c>
      <c r="C102" s="271" t="s">
        <v>161</v>
      </c>
      <c r="D102" s="160" t="s">
        <v>144</v>
      </c>
      <c r="E102" s="166">
        <v>22.33</v>
      </c>
      <c r="F102" s="270"/>
      <c r="G102" s="168">
        <f>ROUND(E102*F102,2)</f>
        <v>0</v>
      </c>
      <c r="H102" s="270"/>
      <c r="I102" s="168">
        <f>ROUND(E102*H102,2)</f>
        <v>0</v>
      </c>
      <c r="J102" s="270"/>
      <c r="K102" s="168">
        <f>ROUND(E102*J102,2)</f>
        <v>0</v>
      </c>
      <c r="L102" s="168">
        <v>21</v>
      </c>
      <c r="M102" s="168">
        <f>G102*(1+L102/100)</f>
        <v>0</v>
      </c>
      <c r="N102" s="161">
        <v>1E-3</v>
      </c>
      <c r="O102" s="161">
        <f>ROUND(E102*N102,5)</f>
        <v>2.2329999999999999E-2</v>
      </c>
      <c r="P102" s="161">
        <v>0</v>
      </c>
      <c r="Q102" s="161">
        <f>ROUND(E102*P102,5)</f>
        <v>0</v>
      </c>
      <c r="R102" s="161"/>
      <c r="S102" s="161"/>
      <c r="T102" s="162">
        <v>0</v>
      </c>
      <c r="U102" s="161">
        <f>ROUND(E102*T102,2)</f>
        <v>0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147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2"/>
      <c r="B103" s="152"/>
      <c r="C103" s="275" t="s">
        <v>491</v>
      </c>
      <c r="D103" s="274"/>
      <c r="E103" s="273">
        <v>22.33</v>
      </c>
      <c r="F103" s="168"/>
      <c r="G103" s="168"/>
      <c r="H103" s="168"/>
      <c r="I103" s="168"/>
      <c r="J103" s="168"/>
      <c r="K103" s="168"/>
      <c r="L103" s="168"/>
      <c r="M103" s="168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399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2">
        <v>23</v>
      </c>
      <c r="B104" s="152" t="s">
        <v>162</v>
      </c>
      <c r="C104" s="271" t="s">
        <v>163</v>
      </c>
      <c r="D104" s="160" t="s">
        <v>144</v>
      </c>
      <c r="E104" s="166">
        <v>45.674999999999997</v>
      </c>
      <c r="F104" s="270"/>
      <c r="G104" s="168">
        <f>ROUND(E104*F104,2)</f>
        <v>0</v>
      </c>
      <c r="H104" s="270"/>
      <c r="I104" s="168">
        <f>ROUND(E104*H104,2)</f>
        <v>0</v>
      </c>
      <c r="J104" s="270"/>
      <c r="K104" s="168">
        <f>ROUND(E104*J104,2)</f>
        <v>0</v>
      </c>
      <c r="L104" s="168">
        <v>21</v>
      </c>
      <c r="M104" s="168">
        <f>G104*(1+L104/100)</f>
        <v>0</v>
      </c>
      <c r="N104" s="161">
        <v>1.1000000000000001E-3</v>
      </c>
      <c r="O104" s="161">
        <f>ROUND(E104*N104,5)</f>
        <v>5.024E-2</v>
      </c>
      <c r="P104" s="161">
        <v>0</v>
      </c>
      <c r="Q104" s="161">
        <f>ROUND(E104*P104,5)</f>
        <v>0</v>
      </c>
      <c r="R104" s="161"/>
      <c r="S104" s="161"/>
      <c r="T104" s="162">
        <v>0</v>
      </c>
      <c r="U104" s="161">
        <f>ROUND(E104*T104,2)</f>
        <v>0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147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2"/>
      <c r="B105" s="152"/>
      <c r="C105" s="275" t="s">
        <v>490</v>
      </c>
      <c r="D105" s="274"/>
      <c r="E105" s="273">
        <v>45.674999999999997</v>
      </c>
      <c r="F105" s="168"/>
      <c r="G105" s="168"/>
      <c r="H105" s="168"/>
      <c r="I105" s="168"/>
      <c r="J105" s="168"/>
      <c r="K105" s="168"/>
      <c r="L105" s="168"/>
      <c r="M105" s="168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399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2">
        <v>24</v>
      </c>
      <c r="B106" s="152" t="s">
        <v>164</v>
      </c>
      <c r="C106" s="271" t="s">
        <v>165</v>
      </c>
      <c r="D106" s="160" t="s">
        <v>144</v>
      </c>
      <c r="E106" s="166">
        <v>90.334999999999994</v>
      </c>
      <c r="F106" s="270"/>
      <c r="G106" s="168">
        <f>ROUND(E106*F106,2)</f>
        <v>0</v>
      </c>
      <c r="H106" s="270"/>
      <c r="I106" s="168">
        <f>ROUND(E106*H106,2)</f>
        <v>0</v>
      </c>
      <c r="J106" s="270"/>
      <c r="K106" s="168">
        <f>ROUND(E106*J106,2)</f>
        <v>0</v>
      </c>
      <c r="L106" s="168">
        <v>21</v>
      </c>
      <c r="M106" s="168">
        <f>G106*(1+L106/100)</f>
        <v>0</v>
      </c>
      <c r="N106" s="161">
        <v>3.2100000000000002E-3</v>
      </c>
      <c r="O106" s="161">
        <f>ROUND(E106*N106,5)</f>
        <v>0.28998000000000002</v>
      </c>
      <c r="P106" s="161">
        <v>0</v>
      </c>
      <c r="Q106" s="161">
        <f>ROUND(E106*P106,5)</f>
        <v>0</v>
      </c>
      <c r="R106" s="161"/>
      <c r="S106" s="161"/>
      <c r="T106" s="162">
        <v>0</v>
      </c>
      <c r="U106" s="161">
        <f>ROUND(E106*T106,2)</f>
        <v>0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147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2"/>
      <c r="B107" s="152"/>
      <c r="C107" s="275" t="s">
        <v>489</v>
      </c>
      <c r="D107" s="274"/>
      <c r="E107" s="273">
        <v>90.334999999999994</v>
      </c>
      <c r="F107" s="168"/>
      <c r="G107" s="168"/>
      <c r="H107" s="168"/>
      <c r="I107" s="168"/>
      <c r="J107" s="168"/>
      <c r="K107" s="168"/>
      <c r="L107" s="168"/>
      <c r="M107" s="168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399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2">
        <v>25</v>
      </c>
      <c r="B108" s="152" t="s">
        <v>166</v>
      </c>
      <c r="C108" s="271" t="s">
        <v>167</v>
      </c>
      <c r="D108" s="160" t="s">
        <v>144</v>
      </c>
      <c r="E108" s="166">
        <v>12.18</v>
      </c>
      <c r="F108" s="270"/>
      <c r="G108" s="168">
        <f>ROUND(E108*F108,2)</f>
        <v>0</v>
      </c>
      <c r="H108" s="270"/>
      <c r="I108" s="168">
        <f>ROUND(E108*H108,2)</f>
        <v>0</v>
      </c>
      <c r="J108" s="270"/>
      <c r="K108" s="168">
        <f>ROUND(E108*J108,2)</f>
        <v>0</v>
      </c>
      <c r="L108" s="168">
        <v>21</v>
      </c>
      <c r="M108" s="168">
        <f>G108*(1+L108/100)</f>
        <v>0</v>
      </c>
      <c r="N108" s="161">
        <v>5.0400000000000002E-3</v>
      </c>
      <c r="O108" s="161">
        <f>ROUND(E108*N108,5)</f>
        <v>6.139E-2</v>
      </c>
      <c r="P108" s="161">
        <v>0</v>
      </c>
      <c r="Q108" s="161">
        <f>ROUND(E108*P108,5)</f>
        <v>0</v>
      </c>
      <c r="R108" s="161"/>
      <c r="S108" s="161"/>
      <c r="T108" s="162">
        <v>0</v>
      </c>
      <c r="U108" s="161">
        <f>ROUND(E108*T108,2)</f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147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2"/>
      <c r="B109" s="152"/>
      <c r="C109" s="275" t="s">
        <v>488</v>
      </c>
      <c r="D109" s="274"/>
      <c r="E109" s="273">
        <v>12.18</v>
      </c>
      <c r="F109" s="168"/>
      <c r="G109" s="168"/>
      <c r="H109" s="168"/>
      <c r="I109" s="168"/>
      <c r="J109" s="168"/>
      <c r="K109" s="168"/>
      <c r="L109" s="168"/>
      <c r="M109" s="168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399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2">
        <v>26</v>
      </c>
      <c r="B110" s="152" t="s">
        <v>168</v>
      </c>
      <c r="C110" s="271" t="s">
        <v>169</v>
      </c>
      <c r="D110" s="160" t="s">
        <v>144</v>
      </c>
      <c r="E110" s="166">
        <v>67</v>
      </c>
      <c r="F110" s="270"/>
      <c r="G110" s="168">
        <f>ROUND(E110*F110,2)</f>
        <v>0</v>
      </c>
      <c r="H110" s="270"/>
      <c r="I110" s="168">
        <f>ROUND(E110*H110,2)</f>
        <v>0</v>
      </c>
      <c r="J110" s="270"/>
      <c r="K110" s="168">
        <f>ROUND(E110*J110,2)</f>
        <v>0</v>
      </c>
      <c r="L110" s="168">
        <v>21</v>
      </c>
      <c r="M110" s="168">
        <f>G110*(1+L110/100)</f>
        <v>0</v>
      </c>
      <c r="N110" s="161">
        <v>0</v>
      </c>
      <c r="O110" s="161">
        <f>ROUND(E110*N110,5)</f>
        <v>0</v>
      </c>
      <c r="P110" s="161">
        <v>0</v>
      </c>
      <c r="Q110" s="161">
        <f>ROUND(E110*P110,5)</f>
        <v>0</v>
      </c>
      <c r="R110" s="161"/>
      <c r="S110" s="161"/>
      <c r="T110" s="162">
        <v>4.8000000000000001E-2</v>
      </c>
      <c r="U110" s="161">
        <f>ROUND(E110*T110,2)</f>
        <v>3.22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115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2"/>
      <c r="B111" s="152"/>
      <c r="C111" s="275" t="s">
        <v>487</v>
      </c>
      <c r="D111" s="274"/>
      <c r="E111" s="273">
        <v>67</v>
      </c>
      <c r="F111" s="168"/>
      <c r="G111" s="168"/>
      <c r="H111" s="168"/>
      <c r="I111" s="168"/>
      <c r="J111" s="168"/>
      <c r="K111" s="168"/>
      <c r="L111" s="168"/>
      <c r="M111" s="168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399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2">
        <v>27</v>
      </c>
      <c r="B112" s="152" t="s">
        <v>170</v>
      </c>
      <c r="C112" s="271" t="s">
        <v>171</v>
      </c>
      <c r="D112" s="160" t="s">
        <v>144</v>
      </c>
      <c r="E112" s="166">
        <v>80</v>
      </c>
      <c r="F112" s="270"/>
      <c r="G112" s="168">
        <f>ROUND(E112*F112,2)</f>
        <v>0</v>
      </c>
      <c r="H112" s="270"/>
      <c r="I112" s="168">
        <f>ROUND(E112*H112,2)</f>
        <v>0</v>
      </c>
      <c r="J112" s="270"/>
      <c r="K112" s="168">
        <f>ROUND(E112*J112,2)</f>
        <v>0</v>
      </c>
      <c r="L112" s="168">
        <v>21</v>
      </c>
      <c r="M112" s="168">
        <f>G112*(1+L112/100)</f>
        <v>0</v>
      </c>
      <c r="N112" s="161">
        <v>0</v>
      </c>
      <c r="O112" s="161">
        <f>ROUND(E112*N112,5)</f>
        <v>0</v>
      </c>
      <c r="P112" s="161">
        <v>0</v>
      </c>
      <c r="Q112" s="161">
        <f>ROUND(E112*P112,5)</f>
        <v>0</v>
      </c>
      <c r="R112" s="161"/>
      <c r="S112" s="161"/>
      <c r="T112" s="162">
        <v>5.8999999999999997E-2</v>
      </c>
      <c r="U112" s="161">
        <f>ROUND(E112*T112,2)</f>
        <v>4.72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115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2"/>
      <c r="B113" s="152"/>
      <c r="C113" s="275" t="s">
        <v>486</v>
      </c>
      <c r="D113" s="274"/>
      <c r="E113" s="273">
        <v>80</v>
      </c>
      <c r="F113" s="168"/>
      <c r="G113" s="168"/>
      <c r="H113" s="168"/>
      <c r="I113" s="168"/>
      <c r="J113" s="168"/>
      <c r="K113" s="168"/>
      <c r="L113" s="168"/>
      <c r="M113" s="168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399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2">
        <v>28</v>
      </c>
      <c r="B114" s="152" t="s">
        <v>172</v>
      </c>
      <c r="C114" s="271" t="s">
        <v>173</v>
      </c>
      <c r="D114" s="160" t="s">
        <v>144</v>
      </c>
      <c r="E114" s="166">
        <v>168</v>
      </c>
      <c r="F114" s="270"/>
      <c r="G114" s="168">
        <f>ROUND(E114*F114,2)</f>
        <v>0</v>
      </c>
      <c r="H114" s="270"/>
      <c r="I114" s="168">
        <f>ROUND(E114*H114,2)</f>
        <v>0</v>
      </c>
      <c r="J114" s="270"/>
      <c r="K114" s="168">
        <f>ROUND(E114*J114,2)</f>
        <v>0</v>
      </c>
      <c r="L114" s="168">
        <v>21</v>
      </c>
      <c r="M114" s="168">
        <f>G114*(1+L114/100)</f>
        <v>0</v>
      </c>
      <c r="N114" s="161">
        <v>0</v>
      </c>
      <c r="O114" s="161">
        <f>ROUND(E114*N114,5)</f>
        <v>0</v>
      </c>
      <c r="P114" s="161">
        <v>0</v>
      </c>
      <c r="Q114" s="161">
        <f>ROUND(E114*P114,5)</f>
        <v>0</v>
      </c>
      <c r="R114" s="161"/>
      <c r="S114" s="161"/>
      <c r="T114" s="162">
        <v>0</v>
      </c>
      <c r="U114" s="161">
        <f>ROUND(E114*T114,2)</f>
        <v>0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115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2"/>
      <c r="B115" s="152"/>
      <c r="C115" s="275" t="s">
        <v>483</v>
      </c>
      <c r="D115" s="274"/>
      <c r="E115" s="273"/>
      <c r="F115" s="168"/>
      <c r="G115" s="168"/>
      <c r="H115" s="168"/>
      <c r="I115" s="168"/>
      <c r="J115" s="168"/>
      <c r="K115" s="168"/>
      <c r="L115" s="168"/>
      <c r="M115" s="168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399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2"/>
      <c r="B116" s="152"/>
      <c r="C116" s="275" t="s">
        <v>485</v>
      </c>
      <c r="D116" s="274"/>
      <c r="E116" s="273">
        <v>147</v>
      </c>
      <c r="F116" s="168"/>
      <c r="G116" s="168"/>
      <c r="H116" s="168"/>
      <c r="I116" s="168"/>
      <c r="J116" s="168"/>
      <c r="K116" s="168"/>
      <c r="L116" s="168"/>
      <c r="M116" s="168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399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2"/>
      <c r="B117" s="152"/>
      <c r="C117" s="275" t="s">
        <v>478</v>
      </c>
      <c r="D117" s="274"/>
      <c r="E117" s="273"/>
      <c r="F117" s="168"/>
      <c r="G117" s="168"/>
      <c r="H117" s="168"/>
      <c r="I117" s="168"/>
      <c r="J117" s="168"/>
      <c r="K117" s="168"/>
      <c r="L117" s="168"/>
      <c r="M117" s="168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399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2"/>
      <c r="B118" s="152"/>
      <c r="C118" s="275" t="s">
        <v>484</v>
      </c>
      <c r="D118" s="274"/>
      <c r="E118" s="273">
        <v>21</v>
      </c>
      <c r="F118" s="168"/>
      <c r="G118" s="168"/>
      <c r="H118" s="168"/>
      <c r="I118" s="168"/>
      <c r="J118" s="168"/>
      <c r="K118" s="168"/>
      <c r="L118" s="168"/>
      <c r="M118" s="168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399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0.399999999999999" outlineLevel="1" x14ac:dyDescent="0.25">
      <c r="A119" s="152">
        <v>29</v>
      </c>
      <c r="B119" s="152" t="s">
        <v>174</v>
      </c>
      <c r="C119" s="271" t="s">
        <v>175</v>
      </c>
      <c r="D119" s="160" t="s">
        <v>176</v>
      </c>
      <c r="E119" s="166">
        <v>2</v>
      </c>
      <c r="F119" s="270"/>
      <c r="G119" s="168">
        <f>ROUND(E119*F119,2)</f>
        <v>0</v>
      </c>
      <c r="H119" s="270"/>
      <c r="I119" s="168">
        <f>ROUND(E119*H119,2)</f>
        <v>0</v>
      </c>
      <c r="J119" s="270"/>
      <c r="K119" s="168">
        <f>ROUND(E119*J119,2)</f>
        <v>0</v>
      </c>
      <c r="L119" s="168">
        <v>21</v>
      </c>
      <c r="M119" s="168">
        <f>G119*(1+L119/100)</f>
        <v>0</v>
      </c>
      <c r="N119" s="161">
        <v>3.5346000000000002</v>
      </c>
      <c r="O119" s="161">
        <f>ROUND(E119*N119,5)</f>
        <v>7.0692000000000004</v>
      </c>
      <c r="P119" s="161">
        <v>0</v>
      </c>
      <c r="Q119" s="161">
        <f>ROUND(E119*P119,5)</f>
        <v>0</v>
      </c>
      <c r="R119" s="161"/>
      <c r="S119" s="161"/>
      <c r="T119" s="162">
        <v>21.65269</v>
      </c>
      <c r="U119" s="161">
        <f>ROUND(E119*T119,2)</f>
        <v>43.31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177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2"/>
      <c r="B120" s="152"/>
      <c r="C120" s="275" t="s">
        <v>483</v>
      </c>
      <c r="D120" s="274"/>
      <c r="E120" s="273"/>
      <c r="F120" s="168"/>
      <c r="G120" s="168"/>
      <c r="H120" s="168"/>
      <c r="I120" s="168"/>
      <c r="J120" s="168"/>
      <c r="K120" s="168"/>
      <c r="L120" s="168"/>
      <c r="M120" s="168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399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2"/>
      <c r="B121" s="152"/>
      <c r="C121" s="275" t="s">
        <v>57</v>
      </c>
      <c r="D121" s="274"/>
      <c r="E121" s="273">
        <v>1</v>
      </c>
      <c r="F121" s="168"/>
      <c r="G121" s="168"/>
      <c r="H121" s="168"/>
      <c r="I121" s="168"/>
      <c r="J121" s="168"/>
      <c r="K121" s="168"/>
      <c r="L121" s="168"/>
      <c r="M121" s="168"/>
      <c r="N121" s="161"/>
      <c r="O121" s="161"/>
      <c r="P121" s="161"/>
      <c r="Q121" s="161"/>
      <c r="R121" s="161"/>
      <c r="S121" s="161"/>
      <c r="T121" s="162"/>
      <c r="U121" s="16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399</v>
      </c>
      <c r="AF121" s="151">
        <v>0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2"/>
      <c r="B122" s="152"/>
      <c r="C122" s="275" t="s">
        <v>478</v>
      </c>
      <c r="D122" s="274"/>
      <c r="E122" s="273"/>
      <c r="F122" s="168"/>
      <c r="G122" s="168"/>
      <c r="H122" s="168"/>
      <c r="I122" s="168"/>
      <c r="J122" s="168"/>
      <c r="K122" s="168"/>
      <c r="L122" s="168"/>
      <c r="M122" s="168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399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2"/>
      <c r="B123" s="152"/>
      <c r="C123" s="275" t="s">
        <v>57</v>
      </c>
      <c r="D123" s="274"/>
      <c r="E123" s="273">
        <v>1</v>
      </c>
      <c r="F123" s="168"/>
      <c r="G123" s="168"/>
      <c r="H123" s="168"/>
      <c r="I123" s="168"/>
      <c r="J123" s="168"/>
      <c r="K123" s="168"/>
      <c r="L123" s="168"/>
      <c r="M123" s="168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399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0.399999999999999" outlineLevel="1" x14ac:dyDescent="0.25">
      <c r="A124" s="152">
        <v>30</v>
      </c>
      <c r="B124" s="152" t="s">
        <v>178</v>
      </c>
      <c r="C124" s="271" t="s">
        <v>179</v>
      </c>
      <c r="D124" s="160" t="s">
        <v>176</v>
      </c>
      <c r="E124" s="166">
        <v>1</v>
      </c>
      <c r="F124" s="270"/>
      <c r="G124" s="168">
        <f>ROUND(E124*F124,2)</f>
        <v>0</v>
      </c>
      <c r="H124" s="270"/>
      <c r="I124" s="168">
        <f>ROUND(E124*H124,2)</f>
        <v>0</v>
      </c>
      <c r="J124" s="270"/>
      <c r="K124" s="168">
        <f>ROUND(E124*J124,2)</f>
        <v>0</v>
      </c>
      <c r="L124" s="168">
        <v>21</v>
      </c>
      <c r="M124" s="168">
        <f>G124*(1+L124/100)</f>
        <v>0</v>
      </c>
      <c r="N124" s="161">
        <v>3.9441199999999998</v>
      </c>
      <c r="O124" s="161">
        <f>ROUND(E124*N124,5)</f>
        <v>3.9441199999999998</v>
      </c>
      <c r="P124" s="161">
        <v>0</v>
      </c>
      <c r="Q124" s="161">
        <f>ROUND(E124*P124,5)</f>
        <v>0</v>
      </c>
      <c r="R124" s="161"/>
      <c r="S124" s="161"/>
      <c r="T124" s="162">
        <v>24.71744</v>
      </c>
      <c r="U124" s="161">
        <f>ROUND(E124*T124,2)</f>
        <v>24.72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177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0.399999999999999" outlineLevel="1" x14ac:dyDescent="0.25">
      <c r="A125" s="152">
        <v>31</v>
      </c>
      <c r="B125" s="152" t="s">
        <v>180</v>
      </c>
      <c r="C125" s="271" t="s">
        <v>181</v>
      </c>
      <c r="D125" s="160" t="s">
        <v>176</v>
      </c>
      <c r="E125" s="166">
        <v>2</v>
      </c>
      <c r="F125" s="270"/>
      <c r="G125" s="168">
        <f>ROUND(E125*F125,2)</f>
        <v>0</v>
      </c>
      <c r="H125" s="270"/>
      <c r="I125" s="168">
        <f>ROUND(E125*H125,2)</f>
        <v>0</v>
      </c>
      <c r="J125" s="270"/>
      <c r="K125" s="168">
        <f>ROUND(E125*J125,2)</f>
        <v>0</v>
      </c>
      <c r="L125" s="168">
        <v>21</v>
      </c>
      <c r="M125" s="168">
        <f>G125*(1+L125/100)</f>
        <v>0</v>
      </c>
      <c r="N125" s="161">
        <v>0.15422</v>
      </c>
      <c r="O125" s="161">
        <f>ROUND(E125*N125,5)</f>
        <v>0.30843999999999999</v>
      </c>
      <c r="P125" s="161">
        <v>0</v>
      </c>
      <c r="Q125" s="161">
        <f>ROUND(E125*P125,5)</f>
        <v>0</v>
      </c>
      <c r="R125" s="161"/>
      <c r="S125" s="161"/>
      <c r="T125" s="162">
        <v>2.37662</v>
      </c>
      <c r="U125" s="161">
        <f>ROUND(E125*T125,2)</f>
        <v>4.75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177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0.399999999999999" outlineLevel="1" x14ac:dyDescent="0.25">
      <c r="A126" s="152">
        <v>32</v>
      </c>
      <c r="B126" s="152" t="s">
        <v>182</v>
      </c>
      <c r="C126" s="271" t="s">
        <v>183</v>
      </c>
      <c r="D126" s="160" t="s">
        <v>184</v>
      </c>
      <c r="E126" s="166">
        <v>1</v>
      </c>
      <c r="F126" s="270"/>
      <c r="G126" s="168">
        <f>ROUND(E126*F126,2)</f>
        <v>0</v>
      </c>
      <c r="H126" s="270"/>
      <c r="I126" s="168">
        <f>ROUND(E126*H126,2)</f>
        <v>0</v>
      </c>
      <c r="J126" s="270"/>
      <c r="K126" s="168">
        <f>ROUND(E126*J126,2)</f>
        <v>0</v>
      </c>
      <c r="L126" s="168">
        <v>21</v>
      </c>
      <c r="M126" s="168">
        <f>G126*(1+L126/100)</f>
        <v>0</v>
      </c>
      <c r="N126" s="161">
        <v>0.12</v>
      </c>
      <c r="O126" s="161">
        <f>ROUND(E126*N126,5)</f>
        <v>0.12</v>
      </c>
      <c r="P126" s="161">
        <v>0</v>
      </c>
      <c r="Q126" s="161">
        <f>ROUND(E126*P126,5)</f>
        <v>0</v>
      </c>
      <c r="R126" s="161"/>
      <c r="S126" s="161"/>
      <c r="T126" s="162">
        <v>0</v>
      </c>
      <c r="U126" s="161">
        <f>ROUND(E126*T126,2)</f>
        <v>0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115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52">
        <v>33</v>
      </c>
      <c r="B127" s="152" t="s">
        <v>185</v>
      </c>
      <c r="C127" s="271" t="s">
        <v>186</v>
      </c>
      <c r="D127" s="160" t="s">
        <v>114</v>
      </c>
      <c r="E127" s="166">
        <v>311</v>
      </c>
      <c r="F127" s="270"/>
      <c r="G127" s="168">
        <f>ROUND(E127*F127,2)</f>
        <v>0</v>
      </c>
      <c r="H127" s="270"/>
      <c r="I127" s="168">
        <f>ROUND(E127*H127,2)</f>
        <v>0</v>
      </c>
      <c r="J127" s="270"/>
      <c r="K127" s="168">
        <f>ROUND(E127*J127,2)</f>
        <v>0</v>
      </c>
      <c r="L127" s="168">
        <v>21</v>
      </c>
      <c r="M127" s="168">
        <f>G127*(1+L127/100)</f>
        <v>0</v>
      </c>
      <c r="N127" s="161">
        <v>6.6000000000000003E-2</v>
      </c>
      <c r="O127" s="161">
        <f>ROUND(E127*N127,5)</f>
        <v>20.526</v>
      </c>
      <c r="P127" s="161">
        <v>0</v>
      </c>
      <c r="Q127" s="161">
        <f>ROUND(E127*P127,5)</f>
        <v>0</v>
      </c>
      <c r="R127" s="161"/>
      <c r="S127" s="161"/>
      <c r="T127" s="162">
        <v>0</v>
      </c>
      <c r="U127" s="161">
        <f>ROUND(E127*T127,2)</f>
        <v>0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115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2">
        <v>34</v>
      </c>
      <c r="B128" s="152" t="s">
        <v>187</v>
      </c>
      <c r="C128" s="271" t="s">
        <v>188</v>
      </c>
      <c r="D128" s="160" t="s">
        <v>144</v>
      </c>
      <c r="E128" s="166">
        <v>3</v>
      </c>
      <c r="F128" s="270"/>
      <c r="G128" s="168">
        <f>ROUND(E128*F128,2)</f>
        <v>0</v>
      </c>
      <c r="H128" s="270"/>
      <c r="I128" s="168">
        <f>ROUND(E128*H128,2)</f>
        <v>0</v>
      </c>
      <c r="J128" s="270"/>
      <c r="K128" s="168">
        <f>ROUND(E128*J128,2)</f>
        <v>0</v>
      </c>
      <c r="L128" s="168">
        <v>21</v>
      </c>
      <c r="M128" s="168">
        <f>G128*(1+L128/100)</f>
        <v>0</v>
      </c>
      <c r="N128" s="161">
        <v>1E-3</v>
      </c>
      <c r="O128" s="161">
        <f>ROUND(E128*N128,5)</f>
        <v>3.0000000000000001E-3</v>
      </c>
      <c r="P128" s="161">
        <v>0</v>
      </c>
      <c r="Q128" s="161">
        <f>ROUND(E128*P128,5)</f>
        <v>0</v>
      </c>
      <c r="R128" s="161"/>
      <c r="S128" s="161"/>
      <c r="T128" s="162">
        <v>0</v>
      </c>
      <c r="U128" s="161">
        <f>ROUND(E128*T128,2)</f>
        <v>0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115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2">
        <v>35</v>
      </c>
      <c r="B129" s="152" t="s">
        <v>189</v>
      </c>
      <c r="C129" s="271" t="s">
        <v>190</v>
      </c>
      <c r="D129" s="160" t="s">
        <v>126</v>
      </c>
      <c r="E129" s="166">
        <v>568</v>
      </c>
      <c r="F129" s="270"/>
      <c r="G129" s="168">
        <f>ROUND(E129*F129,2)</f>
        <v>0</v>
      </c>
      <c r="H129" s="270"/>
      <c r="I129" s="168">
        <f>ROUND(E129*H129,2)</f>
        <v>0</v>
      </c>
      <c r="J129" s="270"/>
      <c r="K129" s="168">
        <f>ROUND(E129*J129,2)</f>
        <v>0</v>
      </c>
      <c r="L129" s="168">
        <v>21</v>
      </c>
      <c r="M129" s="168">
        <f>G129*(1+L129/100)</f>
        <v>0</v>
      </c>
      <c r="N129" s="161">
        <v>5.0000000000000001E-4</v>
      </c>
      <c r="O129" s="161">
        <f>ROUND(E129*N129,5)</f>
        <v>0.28399999999999997</v>
      </c>
      <c r="P129" s="161">
        <v>0</v>
      </c>
      <c r="Q129" s="161">
        <f>ROUND(E129*P129,5)</f>
        <v>0</v>
      </c>
      <c r="R129" s="161"/>
      <c r="S129" s="161"/>
      <c r="T129" s="162">
        <v>9.4E-2</v>
      </c>
      <c r="U129" s="161">
        <f>ROUND(E129*T129,2)</f>
        <v>53.39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115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2"/>
      <c r="B130" s="152"/>
      <c r="C130" s="275" t="s">
        <v>482</v>
      </c>
      <c r="D130" s="274"/>
      <c r="E130" s="273"/>
      <c r="F130" s="168"/>
      <c r="G130" s="168"/>
      <c r="H130" s="168"/>
      <c r="I130" s="168"/>
      <c r="J130" s="168"/>
      <c r="K130" s="168"/>
      <c r="L130" s="168"/>
      <c r="M130" s="168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399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2"/>
      <c r="B131" s="152"/>
      <c r="C131" s="275" t="s">
        <v>481</v>
      </c>
      <c r="D131" s="274"/>
      <c r="E131" s="273">
        <v>510</v>
      </c>
      <c r="F131" s="168"/>
      <c r="G131" s="168"/>
      <c r="H131" s="168"/>
      <c r="I131" s="168"/>
      <c r="J131" s="168"/>
      <c r="K131" s="168"/>
      <c r="L131" s="168"/>
      <c r="M131" s="168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399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2"/>
      <c r="B132" s="152"/>
      <c r="C132" s="275" t="s">
        <v>480</v>
      </c>
      <c r="D132" s="274"/>
      <c r="E132" s="273"/>
      <c r="F132" s="168"/>
      <c r="G132" s="168"/>
      <c r="H132" s="168"/>
      <c r="I132" s="168"/>
      <c r="J132" s="168"/>
      <c r="K132" s="168"/>
      <c r="L132" s="168"/>
      <c r="M132" s="168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399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2"/>
      <c r="B133" s="152"/>
      <c r="C133" s="275" t="s">
        <v>479</v>
      </c>
      <c r="D133" s="274"/>
      <c r="E133" s="273">
        <v>58</v>
      </c>
      <c r="F133" s="168"/>
      <c r="G133" s="168"/>
      <c r="H133" s="168"/>
      <c r="I133" s="168"/>
      <c r="J133" s="168"/>
      <c r="K133" s="168"/>
      <c r="L133" s="168"/>
      <c r="M133" s="168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399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5">
      <c r="A134" s="153" t="s">
        <v>110</v>
      </c>
      <c r="B134" s="153" t="s">
        <v>67</v>
      </c>
      <c r="C134" s="272" t="s">
        <v>68</v>
      </c>
      <c r="D134" s="163"/>
      <c r="E134" s="167"/>
      <c r="F134" s="169"/>
      <c r="G134" s="169">
        <f>SUMIF(AE135:AE135,"&lt;&gt;NOR",G135:G135)</f>
        <v>0</v>
      </c>
      <c r="H134" s="169"/>
      <c r="I134" s="169">
        <f>SUM(I135:I135)</f>
        <v>0</v>
      </c>
      <c r="J134" s="169"/>
      <c r="K134" s="169">
        <f>SUM(K135:K135)</f>
        <v>0</v>
      </c>
      <c r="L134" s="169"/>
      <c r="M134" s="169">
        <f>SUM(M135:M135)</f>
        <v>0</v>
      </c>
      <c r="N134" s="164"/>
      <c r="O134" s="164">
        <f>SUM(O135:O135)</f>
        <v>0</v>
      </c>
      <c r="P134" s="164"/>
      <c r="Q134" s="164">
        <f>SUM(Q135:Q135)</f>
        <v>0</v>
      </c>
      <c r="R134" s="164"/>
      <c r="S134" s="164"/>
      <c r="T134" s="165"/>
      <c r="U134" s="164">
        <f>SUM(U135:U135)</f>
        <v>0</v>
      </c>
      <c r="AE134" t="s">
        <v>111</v>
      </c>
    </row>
    <row r="135" spans="1:60" outlineLevel="1" x14ac:dyDescent="0.25">
      <c r="A135" s="152">
        <v>36</v>
      </c>
      <c r="B135" s="152" t="s">
        <v>191</v>
      </c>
      <c r="C135" s="271" t="s">
        <v>192</v>
      </c>
      <c r="D135" s="160" t="s">
        <v>193</v>
      </c>
      <c r="E135" s="166">
        <v>1</v>
      </c>
      <c r="F135" s="270"/>
      <c r="G135" s="168">
        <f>ROUND(E135*F135,2)</f>
        <v>0</v>
      </c>
      <c r="H135" s="270"/>
      <c r="I135" s="168">
        <f>ROUND(E135*H135,2)</f>
        <v>0</v>
      </c>
      <c r="J135" s="270"/>
      <c r="K135" s="168">
        <f>ROUND(E135*J135,2)</f>
        <v>0</v>
      </c>
      <c r="L135" s="168">
        <v>21</v>
      </c>
      <c r="M135" s="168">
        <f>G135*(1+L135/100)</f>
        <v>0</v>
      </c>
      <c r="N135" s="161">
        <v>0</v>
      </c>
      <c r="O135" s="161">
        <f>ROUND(E135*N135,5)</f>
        <v>0</v>
      </c>
      <c r="P135" s="161">
        <v>0</v>
      </c>
      <c r="Q135" s="161">
        <f>ROUND(E135*P135,5)</f>
        <v>0</v>
      </c>
      <c r="R135" s="161"/>
      <c r="S135" s="161"/>
      <c r="T135" s="162">
        <v>0</v>
      </c>
      <c r="U135" s="161">
        <f>ROUND(E135*T135,2)</f>
        <v>0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115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5">
      <c r="A136" s="153" t="s">
        <v>110</v>
      </c>
      <c r="B136" s="153" t="s">
        <v>69</v>
      </c>
      <c r="C136" s="272" t="s">
        <v>70</v>
      </c>
      <c r="D136" s="163"/>
      <c r="E136" s="167"/>
      <c r="F136" s="169"/>
      <c r="G136" s="169">
        <f>SUMIF(AE137:AE152,"&lt;&gt;NOR",G137:G152)</f>
        <v>0</v>
      </c>
      <c r="H136" s="169"/>
      <c r="I136" s="169">
        <f>SUM(I137:I152)</f>
        <v>0</v>
      </c>
      <c r="J136" s="169"/>
      <c r="K136" s="169">
        <f>SUM(K137:K152)</f>
        <v>0</v>
      </c>
      <c r="L136" s="169"/>
      <c r="M136" s="169">
        <f>SUM(M137:M152)</f>
        <v>0</v>
      </c>
      <c r="N136" s="164"/>
      <c r="O136" s="164">
        <f>SUM(O137:O152)</f>
        <v>0</v>
      </c>
      <c r="P136" s="164"/>
      <c r="Q136" s="164">
        <f>SUM(Q137:Q152)</f>
        <v>11.028600000000001</v>
      </c>
      <c r="R136" s="164"/>
      <c r="S136" s="164"/>
      <c r="T136" s="165"/>
      <c r="U136" s="164">
        <f>SUM(U137:U152)</f>
        <v>62.669999999999995</v>
      </c>
      <c r="AE136" t="s">
        <v>111</v>
      </c>
    </row>
    <row r="137" spans="1:60" outlineLevel="1" x14ac:dyDescent="0.25">
      <c r="A137" s="152">
        <v>37</v>
      </c>
      <c r="B137" s="152" t="s">
        <v>194</v>
      </c>
      <c r="C137" s="271" t="s">
        <v>195</v>
      </c>
      <c r="D137" s="160" t="s">
        <v>144</v>
      </c>
      <c r="E137" s="166">
        <v>20</v>
      </c>
      <c r="F137" s="270"/>
      <c r="G137" s="168">
        <f>ROUND(E137*F137,2)</f>
        <v>0</v>
      </c>
      <c r="H137" s="270"/>
      <c r="I137" s="168">
        <f>ROUND(E137*H137,2)</f>
        <v>0</v>
      </c>
      <c r="J137" s="270"/>
      <c r="K137" s="168">
        <f>ROUND(E137*J137,2)</f>
        <v>0</v>
      </c>
      <c r="L137" s="168">
        <v>21</v>
      </c>
      <c r="M137" s="168">
        <f>G137*(1+L137/100)</f>
        <v>0</v>
      </c>
      <c r="N137" s="161">
        <v>0</v>
      </c>
      <c r="O137" s="161">
        <f>ROUND(E137*N137,5)</f>
        <v>0</v>
      </c>
      <c r="P137" s="161">
        <v>0</v>
      </c>
      <c r="Q137" s="161">
        <f>ROUND(E137*P137,5)</f>
        <v>0</v>
      </c>
      <c r="R137" s="161"/>
      <c r="S137" s="161"/>
      <c r="T137" s="162">
        <v>3.6999999999999998E-2</v>
      </c>
      <c r="U137" s="161">
        <f>ROUND(E137*T137,2)</f>
        <v>0.74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115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2"/>
      <c r="B138" s="152"/>
      <c r="C138" s="275" t="s">
        <v>478</v>
      </c>
      <c r="D138" s="274"/>
      <c r="E138" s="273"/>
      <c r="F138" s="168"/>
      <c r="G138" s="168"/>
      <c r="H138" s="168"/>
      <c r="I138" s="168"/>
      <c r="J138" s="168"/>
      <c r="K138" s="168"/>
      <c r="L138" s="168"/>
      <c r="M138" s="168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399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52"/>
      <c r="B139" s="152"/>
      <c r="C139" s="275" t="s">
        <v>477</v>
      </c>
      <c r="D139" s="274"/>
      <c r="E139" s="273">
        <v>20</v>
      </c>
      <c r="F139" s="168"/>
      <c r="G139" s="168"/>
      <c r="H139" s="168"/>
      <c r="I139" s="168"/>
      <c r="J139" s="168"/>
      <c r="K139" s="168"/>
      <c r="L139" s="168"/>
      <c r="M139" s="168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399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2">
        <v>38</v>
      </c>
      <c r="B140" s="152" t="s">
        <v>196</v>
      </c>
      <c r="C140" s="271" t="s">
        <v>197</v>
      </c>
      <c r="D140" s="160" t="s">
        <v>126</v>
      </c>
      <c r="E140" s="166">
        <v>10</v>
      </c>
      <c r="F140" s="270"/>
      <c r="G140" s="168">
        <f>ROUND(E140*F140,2)</f>
        <v>0</v>
      </c>
      <c r="H140" s="270"/>
      <c r="I140" s="168">
        <f>ROUND(E140*H140,2)</f>
        <v>0</v>
      </c>
      <c r="J140" s="270"/>
      <c r="K140" s="168">
        <f>ROUND(E140*J140,2)</f>
        <v>0</v>
      </c>
      <c r="L140" s="168">
        <v>21</v>
      </c>
      <c r="M140" s="168">
        <f>G140*(1+L140/100)</f>
        <v>0</v>
      </c>
      <c r="N140" s="161">
        <v>0</v>
      </c>
      <c r="O140" s="161">
        <f>ROUND(E140*N140,5)</f>
        <v>0</v>
      </c>
      <c r="P140" s="161">
        <v>0.66</v>
      </c>
      <c r="Q140" s="161">
        <f>ROUND(E140*P140,5)</f>
        <v>6.6</v>
      </c>
      <c r="R140" s="161"/>
      <c r="S140" s="161"/>
      <c r="T140" s="162">
        <v>7.8E-2</v>
      </c>
      <c r="U140" s="161">
        <f>ROUND(E140*T140,2)</f>
        <v>0.78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115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2">
        <v>39</v>
      </c>
      <c r="B141" s="152" t="s">
        <v>198</v>
      </c>
      <c r="C141" s="271" t="s">
        <v>199</v>
      </c>
      <c r="D141" s="160" t="s">
        <v>126</v>
      </c>
      <c r="E141" s="166">
        <v>10</v>
      </c>
      <c r="F141" s="270"/>
      <c r="G141" s="168">
        <f>ROUND(E141*F141,2)</f>
        <v>0</v>
      </c>
      <c r="H141" s="270"/>
      <c r="I141" s="168">
        <f>ROUND(E141*H141,2)</f>
        <v>0</v>
      </c>
      <c r="J141" s="270"/>
      <c r="K141" s="168">
        <f>ROUND(E141*J141,2)</f>
        <v>0</v>
      </c>
      <c r="L141" s="168">
        <v>21</v>
      </c>
      <c r="M141" s="168">
        <f>G141*(1+L141/100)</f>
        <v>0</v>
      </c>
      <c r="N141" s="161">
        <v>0</v>
      </c>
      <c r="O141" s="161">
        <f>ROUND(E141*N141,5)</f>
        <v>0</v>
      </c>
      <c r="P141" s="161">
        <v>0.13200000000000001</v>
      </c>
      <c r="Q141" s="161">
        <f>ROUND(E141*P141,5)</f>
        <v>1.32</v>
      </c>
      <c r="R141" s="161"/>
      <c r="S141" s="161"/>
      <c r="T141" s="162">
        <v>0.23499999999999999</v>
      </c>
      <c r="U141" s="161">
        <f>ROUND(E141*T141,2)</f>
        <v>2.35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115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2">
        <v>40</v>
      </c>
      <c r="B142" s="152" t="s">
        <v>200</v>
      </c>
      <c r="C142" s="271" t="s">
        <v>201</v>
      </c>
      <c r="D142" s="160" t="s">
        <v>114</v>
      </c>
      <c r="E142" s="166">
        <v>1.413</v>
      </c>
      <c r="F142" s="270"/>
      <c r="G142" s="168">
        <f>ROUND(E142*F142,2)</f>
        <v>0</v>
      </c>
      <c r="H142" s="270"/>
      <c r="I142" s="168">
        <f>ROUND(E142*H142,2)</f>
        <v>0</v>
      </c>
      <c r="J142" s="270"/>
      <c r="K142" s="168">
        <f>ROUND(E142*J142,2)</f>
        <v>0</v>
      </c>
      <c r="L142" s="168">
        <v>21</v>
      </c>
      <c r="M142" s="168">
        <f>G142*(1+L142/100)</f>
        <v>0</v>
      </c>
      <c r="N142" s="161">
        <v>0</v>
      </c>
      <c r="O142" s="161">
        <f>ROUND(E142*N142,5)</f>
        <v>0</v>
      </c>
      <c r="P142" s="161">
        <v>2.2000000000000002</v>
      </c>
      <c r="Q142" s="161">
        <f>ROUND(E142*P142,5)</f>
        <v>3.1086</v>
      </c>
      <c r="R142" s="161"/>
      <c r="S142" s="161"/>
      <c r="T142" s="162">
        <v>30.439</v>
      </c>
      <c r="U142" s="161">
        <f>ROUND(E142*T142,2)</f>
        <v>43.01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115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5">
      <c r="A143" s="152"/>
      <c r="B143" s="152"/>
      <c r="C143" s="275" t="s">
        <v>476</v>
      </c>
      <c r="D143" s="274"/>
      <c r="E143" s="273"/>
      <c r="F143" s="168"/>
      <c r="G143" s="168"/>
      <c r="H143" s="168"/>
      <c r="I143" s="168"/>
      <c r="J143" s="168"/>
      <c r="K143" s="168"/>
      <c r="L143" s="168"/>
      <c r="M143" s="168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399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5">
      <c r="A144" s="152"/>
      <c r="B144" s="152"/>
      <c r="C144" s="275" t="s">
        <v>475</v>
      </c>
      <c r="D144" s="274"/>
      <c r="E144" s="273">
        <v>0.47099999999999997</v>
      </c>
      <c r="F144" s="168"/>
      <c r="G144" s="168"/>
      <c r="H144" s="168"/>
      <c r="I144" s="168"/>
      <c r="J144" s="168"/>
      <c r="K144" s="168"/>
      <c r="L144" s="168"/>
      <c r="M144" s="168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399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2"/>
      <c r="B145" s="152"/>
      <c r="C145" s="275" t="s">
        <v>474</v>
      </c>
      <c r="D145" s="274"/>
      <c r="E145" s="273">
        <v>0.94199999999999995</v>
      </c>
      <c r="F145" s="168"/>
      <c r="G145" s="168"/>
      <c r="H145" s="168"/>
      <c r="I145" s="168"/>
      <c r="J145" s="168"/>
      <c r="K145" s="168"/>
      <c r="L145" s="168"/>
      <c r="M145" s="168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399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2">
        <v>41</v>
      </c>
      <c r="B146" s="152" t="s">
        <v>202</v>
      </c>
      <c r="C146" s="271" t="s">
        <v>203</v>
      </c>
      <c r="D146" s="160" t="s">
        <v>204</v>
      </c>
      <c r="E146" s="166">
        <v>1.32</v>
      </c>
      <c r="F146" s="270"/>
      <c r="G146" s="168">
        <f>ROUND(E146*F146,2)</f>
        <v>0</v>
      </c>
      <c r="H146" s="270"/>
      <c r="I146" s="168">
        <f>ROUND(E146*H146,2)</f>
        <v>0</v>
      </c>
      <c r="J146" s="270"/>
      <c r="K146" s="168">
        <f>ROUND(E146*J146,2)</f>
        <v>0</v>
      </c>
      <c r="L146" s="168">
        <v>21</v>
      </c>
      <c r="M146" s="168">
        <f>G146*(1+L146/100)</f>
        <v>0</v>
      </c>
      <c r="N146" s="161">
        <v>0</v>
      </c>
      <c r="O146" s="161">
        <f>ROUND(E146*N146,5)</f>
        <v>0</v>
      </c>
      <c r="P146" s="161">
        <v>0</v>
      </c>
      <c r="Q146" s="161">
        <f>ROUND(E146*P146,5)</f>
        <v>0</v>
      </c>
      <c r="R146" s="161"/>
      <c r="S146" s="161"/>
      <c r="T146" s="162">
        <v>0</v>
      </c>
      <c r="U146" s="161">
        <f>ROUND(E146*T146,2)</f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115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52">
        <v>42</v>
      </c>
      <c r="B147" s="152" t="s">
        <v>205</v>
      </c>
      <c r="C147" s="271" t="s">
        <v>206</v>
      </c>
      <c r="D147" s="160" t="s">
        <v>204</v>
      </c>
      <c r="E147" s="166">
        <v>9.7089999999999996</v>
      </c>
      <c r="F147" s="270"/>
      <c r="G147" s="168">
        <f>ROUND(E147*F147,2)</f>
        <v>0</v>
      </c>
      <c r="H147" s="270"/>
      <c r="I147" s="168">
        <f>ROUND(E147*H147,2)</f>
        <v>0</v>
      </c>
      <c r="J147" s="270"/>
      <c r="K147" s="168">
        <f>ROUND(E147*J147,2)</f>
        <v>0</v>
      </c>
      <c r="L147" s="168">
        <v>21</v>
      </c>
      <c r="M147" s="168">
        <f>G147*(1+L147/100)</f>
        <v>0</v>
      </c>
      <c r="N147" s="161">
        <v>0</v>
      </c>
      <c r="O147" s="161">
        <f>ROUND(E147*N147,5)</f>
        <v>0</v>
      </c>
      <c r="P147" s="161">
        <v>0</v>
      </c>
      <c r="Q147" s="161">
        <f>ROUND(E147*P147,5)</f>
        <v>0</v>
      </c>
      <c r="R147" s="161"/>
      <c r="S147" s="161"/>
      <c r="T147" s="162">
        <v>0</v>
      </c>
      <c r="U147" s="161">
        <f>ROUND(E147*T147,2)</f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115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2"/>
      <c r="B148" s="152"/>
      <c r="C148" s="275" t="s">
        <v>473</v>
      </c>
      <c r="D148" s="274"/>
      <c r="E148" s="273">
        <v>9.7089999999999996</v>
      </c>
      <c r="F148" s="168"/>
      <c r="G148" s="168"/>
      <c r="H148" s="168"/>
      <c r="I148" s="168"/>
      <c r="J148" s="168"/>
      <c r="K148" s="168"/>
      <c r="L148" s="168"/>
      <c r="M148" s="168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399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2">
        <v>43</v>
      </c>
      <c r="B149" s="152" t="s">
        <v>207</v>
      </c>
      <c r="C149" s="271" t="s">
        <v>208</v>
      </c>
      <c r="D149" s="160" t="s">
        <v>204</v>
      </c>
      <c r="E149" s="166">
        <v>11.029</v>
      </c>
      <c r="F149" s="270"/>
      <c r="G149" s="168">
        <f>ROUND(E149*F149,2)</f>
        <v>0</v>
      </c>
      <c r="H149" s="270"/>
      <c r="I149" s="168">
        <f>ROUND(E149*H149,2)</f>
        <v>0</v>
      </c>
      <c r="J149" s="270"/>
      <c r="K149" s="168">
        <f>ROUND(E149*J149,2)</f>
        <v>0</v>
      </c>
      <c r="L149" s="168">
        <v>21</v>
      </c>
      <c r="M149" s="168">
        <f>G149*(1+L149/100)</f>
        <v>0</v>
      </c>
      <c r="N149" s="161">
        <v>0</v>
      </c>
      <c r="O149" s="161">
        <f>ROUND(E149*N149,5)</f>
        <v>0</v>
      </c>
      <c r="P149" s="161">
        <v>0</v>
      </c>
      <c r="Q149" s="161">
        <f>ROUND(E149*P149,5)</f>
        <v>0</v>
      </c>
      <c r="R149" s="161"/>
      <c r="S149" s="161"/>
      <c r="T149" s="162">
        <v>0.49</v>
      </c>
      <c r="U149" s="161">
        <f>ROUND(E149*T149,2)</f>
        <v>5.4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115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52">
        <v>44</v>
      </c>
      <c r="B150" s="152" t="s">
        <v>209</v>
      </c>
      <c r="C150" s="271" t="s">
        <v>210</v>
      </c>
      <c r="D150" s="160" t="s">
        <v>204</v>
      </c>
      <c r="E150" s="166">
        <v>99.260999999999996</v>
      </c>
      <c r="F150" s="270"/>
      <c r="G150" s="168">
        <f>ROUND(E150*F150,2)</f>
        <v>0</v>
      </c>
      <c r="H150" s="270"/>
      <c r="I150" s="168">
        <f>ROUND(E150*H150,2)</f>
        <v>0</v>
      </c>
      <c r="J150" s="270"/>
      <c r="K150" s="168">
        <f>ROUND(E150*J150,2)</f>
        <v>0</v>
      </c>
      <c r="L150" s="168">
        <v>21</v>
      </c>
      <c r="M150" s="168">
        <f>G150*(1+L150/100)</f>
        <v>0</v>
      </c>
      <c r="N150" s="161">
        <v>0</v>
      </c>
      <c r="O150" s="161">
        <f>ROUND(E150*N150,5)</f>
        <v>0</v>
      </c>
      <c r="P150" s="161">
        <v>0</v>
      </c>
      <c r="Q150" s="161">
        <f>ROUND(E150*P150,5)</f>
        <v>0</v>
      </c>
      <c r="R150" s="161"/>
      <c r="S150" s="161"/>
      <c r="T150" s="162">
        <v>0</v>
      </c>
      <c r="U150" s="161">
        <f>ROUND(E150*T150,2)</f>
        <v>0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115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52"/>
      <c r="B151" s="152"/>
      <c r="C151" s="275" t="s">
        <v>472</v>
      </c>
      <c r="D151" s="274"/>
      <c r="E151" s="273">
        <v>99.260999999999996</v>
      </c>
      <c r="F151" s="168"/>
      <c r="G151" s="168"/>
      <c r="H151" s="168"/>
      <c r="I151" s="168"/>
      <c r="J151" s="168"/>
      <c r="K151" s="168"/>
      <c r="L151" s="168"/>
      <c r="M151" s="168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399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2">
        <v>45</v>
      </c>
      <c r="B152" s="152" t="s">
        <v>211</v>
      </c>
      <c r="C152" s="271" t="s">
        <v>212</v>
      </c>
      <c r="D152" s="160" t="s">
        <v>204</v>
      </c>
      <c r="E152" s="166">
        <v>11.029</v>
      </c>
      <c r="F152" s="270"/>
      <c r="G152" s="168">
        <f>ROUND(E152*F152,2)</f>
        <v>0</v>
      </c>
      <c r="H152" s="270"/>
      <c r="I152" s="168">
        <f>ROUND(E152*H152,2)</f>
        <v>0</v>
      </c>
      <c r="J152" s="270"/>
      <c r="K152" s="168">
        <f>ROUND(E152*J152,2)</f>
        <v>0</v>
      </c>
      <c r="L152" s="168">
        <v>21</v>
      </c>
      <c r="M152" s="168">
        <f>G152*(1+L152/100)</f>
        <v>0</v>
      </c>
      <c r="N152" s="161">
        <v>0</v>
      </c>
      <c r="O152" s="161">
        <f>ROUND(E152*N152,5)</f>
        <v>0</v>
      </c>
      <c r="P152" s="161">
        <v>0</v>
      </c>
      <c r="Q152" s="161">
        <f>ROUND(E152*P152,5)</f>
        <v>0</v>
      </c>
      <c r="R152" s="161"/>
      <c r="S152" s="161"/>
      <c r="T152" s="162">
        <v>0.94199999999999995</v>
      </c>
      <c r="U152" s="161">
        <f>ROUND(E152*T152,2)</f>
        <v>10.39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115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x14ac:dyDescent="0.25">
      <c r="A153" s="153" t="s">
        <v>110</v>
      </c>
      <c r="B153" s="153" t="s">
        <v>71</v>
      </c>
      <c r="C153" s="272" t="s">
        <v>72</v>
      </c>
      <c r="D153" s="163"/>
      <c r="E153" s="167"/>
      <c r="F153" s="169"/>
      <c r="G153" s="169">
        <f>SUMIF(AE154:AE156,"&lt;&gt;NOR",G154:G156)</f>
        <v>0</v>
      </c>
      <c r="H153" s="169"/>
      <c r="I153" s="169">
        <f>SUM(I154:I156)</f>
        <v>0</v>
      </c>
      <c r="J153" s="169"/>
      <c r="K153" s="169">
        <f>SUM(K154:K156)</f>
        <v>0</v>
      </c>
      <c r="L153" s="169"/>
      <c r="M153" s="169">
        <f>SUM(M154:M156)</f>
        <v>0</v>
      </c>
      <c r="N153" s="164"/>
      <c r="O153" s="164">
        <f>SUM(O154:O156)</f>
        <v>0</v>
      </c>
      <c r="P153" s="164"/>
      <c r="Q153" s="164">
        <f>SUM(Q154:Q156)</f>
        <v>0</v>
      </c>
      <c r="R153" s="164"/>
      <c r="S153" s="164"/>
      <c r="T153" s="165"/>
      <c r="U153" s="164">
        <f>SUM(U154:U156)</f>
        <v>51.22</v>
      </c>
      <c r="AE153" t="s">
        <v>111</v>
      </c>
    </row>
    <row r="154" spans="1:60" outlineLevel="1" x14ac:dyDescent="0.25">
      <c r="A154" s="152">
        <v>46</v>
      </c>
      <c r="B154" s="152" t="s">
        <v>213</v>
      </c>
      <c r="C154" s="271" t="s">
        <v>214</v>
      </c>
      <c r="D154" s="160" t="s">
        <v>204</v>
      </c>
      <c r="E154" s="166">
        <v>242.15700000000001</v>
      </c>
      <c r="F154" s="270"/>
      <c r="G154" s="168">
        <f>ROUND(E154*F154,2)</f>
        <v>0</v>
      </c>
      <c r="H154" s="270"/>
      <c r="I154" s="168">
        <f>ROUND(E154*H154,2)</f>
        <v>0</v>
      </c>
      <c r="J154" s="270"/>
      <c r="K154" s="168">
        <f>ROUND(E154*J154,2)</f>
        <v>0</v>
      </c>
      <c r="L154" s="168">
        <v>21</v>
      </c>
      <c r="M154" s="168">
        <f>G154*(1+L154/100)</f>
        <v>0</v>
      </c>
      <c r="N154" s="161">
        <v>0</v>
      </c>
      <c r="O154" s="161">
        <f>ROUND(E154*N154,5)</f>
        <v>0</v>
      </c>
      <c r="P154" s="161">
        <v>0</v>
      </c>
      <c r="Q154" s="161">
        <f>ROUND(E154*P154,5)</f>
        <v>0</v>
      </c>
      <c r="R154" s="161"/>
      <c r="S154" s="161"/>
      <c r="T154" s="162">
        <v>0.21149999999999999</v>
      </c>
      <c r="U154" s="161">
        <f>ROUND(E154*T154,2)</f>
        <v>51.22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115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2"/>
      <c r="B155" s="152"/>
      <c r="C155" s="275" t="s">
        <v>471</v>
      </c>
      <c r="D155" s="274"/>
      <c r="E155" s="273">
        <v>203.15100000000001</v>
      </c>
      <c r="F155" s="168"/>
      <c r="G155" s="168"/>
      <c r="H155" s="168"/>
      <c r="I155" s="168"/>
      <c r="J155" s="168"/>
      <c r="K155" s="168"/>
      <c r="L155" s="168"/>
      <c r="M155" s="168"/>
      <c r="N155" s="161"/>
      <c r="O155" s="161"/>
      <c r="P155" s="161"/>
      <c r="Q155" s="161"/>
      <c r="R155" s="161"/>
      <c r="S155" s="161"/>
      <c r="T155" s="162"/>
      <c r="U155" s="16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399</v>
      </c>
      <c r="AF155" s="151">
        <v>0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52"/>
      <c r="B156" s="152"/>
      <c r="C156" s="275" t="s">
        <v>470</v>
      </c>
      <c r="D156" s="274"/>
      <c r="E156" s="273">
        <v>39.006</v>
      </c>
      <c r="F156" s="168"/>
      <c r="G156" s="168"/>
      <c r="H156" s="168"/>
      <c r="I156" s="168"/>
      <c r="J156" s="168"/>
      <c r="K156" s="168"/>
      <c r="L156" s="168"/>
      <c r="M156" s="168"/>
      <c r="N156" s="161"/>
      <c r="O156" s="161"/>
      <c r="P156" s="161"/>
      <c r="Q156" s="161"/>
      <c r="R156" s="161"/>
      <c r="S156" s="161"/>
      <c r="T156" s="162"/>
      <c r="U156" s="16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399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x14ac:dyDescent="0.25">
      <c r="A157" s="153" t="s">
        <v>110</v>
      </c>
      <c r="B157" s="153" t="s">
        <v>73</v>
      </c>
      <c r="C157" s="272" t="s">
        <v>74</v>
      </c>
      <c r="D157" s="163"/>
      <c r="E157" s="167"/>
      <c r="F157" s="169"/>
      <c r="G157" s="169">
        <f>SUMIF(AE158:AE189,"&lt;&gt;NOR",G158:G189)</f>
        <v>0</v>
      </c>
      <c r="H157" s="169"/>
      <c r="I157" s="169">
        <f>SUM(I158:I189)</f>
        <v>0</v>
      </c>
      <c r="J157" s="169"/>
      <c r="K157" s="169">
        <f>SUM(K158:K189)</f>
        <v>0</v>
      </c>
      <c r="L157" s="169"/>
      <c r="M157" s="169">
        <f>SUM(M158:M189)</f>
        <v>0</v>
      </c>
      <c r="N157" s="164"/>
      <c r="O157" s="164">
        <f>SUM(O158:O189)</f>
        <v>1.4648299999999999</v>
      </c>
      <c r="P157" s="164"/>
      <c r="Q157" s="164">
        <f>SUM(Q158:Q189)</f>
        <v>0</v>
      </c>
      <c r="R157" s="164"/>
      <c r="S157" s="164"/>
      <c r="T157" s="165"/>
      <c r="U157" s="164">
        <f>SUM(U158:U189)</f>
        <v>607.39</v>
      </c>
      <c r="AE157" t="s">
        <v>111</v>
      </c>
    </row>
    <row r="158" spans="1:60" outlineLevel="1" x14ac:dyDescent="0.25">
      <c r="A158" s="152">
        <v>47</v>
      </c>
      <c r="B158" s="152" t="s">
        <v>215</v>
      </c>
      <c r="C158" s="271" t="s">
        <v>216</v>
      </c>
      <c r="D158" s="160" t="s">
        <v>144</v>
      </c>
      <c r="E158" s="166">
        <v>66.3</v>
      </c>
      <c r="F158" s="270"/>
      <c r="G158" s="168">
        <f>ROUND(E158*F158,2)</f>
        <v>0</v>
      </c>
      <c r="H158" s="270"/>
      <c r="I158" s="168">
        <f>ROUND(E158*H158,2)</f>
        <v>0</v>
      </c>
      <c r="J158" s="270"/>
      <c r="K158" s="168">
        <f>ROUND(E158*J158,2)</f>
        <v>0</v>
      </c>
      <c r="L158" s="168">
        <v>21</v>
      </c>
      <c r="M158" s="168">
        <f>G158*(1+L158/100)</f>
        <v>0</v>
      </c>
      <c r="N158" s="161">
        <v>2.5200000000000001E-3</v>
      </c>
      <c r="O158" s="161">
        <f>ROUND(E158*N158,5)</f>
        <v>0.16708000000000001</v>
      </c>
      <c r="P158" s="161">
        <v>0</v>
      </c>
      <c r="Q158" s="161">
        <f>ROUND(E158*P158,5)</f>
        <v>0</v>
      </c>
      <c r="R158" s="161"/>
      <c r="S158" s="161"/>
      <c r="T158" s="162">
        <v>0.8</v>
      </c>
      <c r="U158" s="161">
        <f>ROUND(E158*T158,2)</f>
        <v>53.04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115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52">
        <v>48</v>
      </c>
      <c r="B159" s="152" t="s">
        <v>217</v>
      </c>
      <c r="C159" s="271" t="s">
        <v>218</v>
      </c>
      <c r="D159" s="160" t="s">
        <v>144</v>
      </c>
      <c r="E159" s="166">
        <v>23.8</v>
      </c>
      <c r="F159" s="270"/>
      <c r="G159" s="168">
        <f>ROUND(E159*F159,2)</f>
        <v>0</v>
      </c>
      <c r="H159" s="270"/>
      <c r="I159" s="168">
        <f>ROUND(E159*H159,2)</f>
        <v>0</v>
      </c>
      <c r="J159" s="270"/>
      <c r="K159" s="168">
        <f>ROUND(E159*J159,2)</f>
        <v>0</v>
      </c>
      <c r="L159" s="168">
        <v>21</v>
      </c>
      <c r="M159" s="168">
        <f>G159*(1+L159/100)</f>
        <v>0</v>
      </c>
      <c r="N159" s="161">
        <v>3.5699999999999998E-3</v>
      </c>
      <c r="O159" s="161">
        <f>ROUND(E159*N159,5)</f>
        <v>8.4970000000000004E-2</v>
      </c>
      <c r="P159" s="161">
        <v>0</v>
      </c>
      <c r="Q159" s="161">
        <f>ROUND(E159*P159,5)</f>
        <v>0</v>
      </c>
      <c r="R159" s="161"/>
      <c r="S159" s="161"/>
      <c r="T159" s="162">
        <v>0.55000000000000004</v>
      </c>
      <c r="U159" s="161">
        <f>ROUND(E159*T159,2)</f>
        <v>13.09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115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5">
      <c r="A160" s="152">
        <v>49</v>
      </c>
      <c r="B160" s="152" t="s">
        <v>219</v>
      </c>
      <c r="C160" s="271" t="s">
        <v>220</v>
      </c>
      <c r="D160" s="160" t="s">
        <v>144</v>
      </c>
      <c r="E160" s="166">
        <v>21.6</v>
      </c>
      <c r="F160" s="270"/>
      <c r="G160" s="168">
        <f>ROUND(E160*F160,2)</f>
        <v>0</v>
      </c>
      <c r="H160" s="270"/>
      <c r="I160" s="168">
        <f>ROUND(E160*H160,2)</f>
        <v>0</v>
      </c>
      <c r="J160" s="270"/>
      <c r="K160" s="168">
        <f>ROUND(E160*J160,2)</f>
        <v>0</v>
      </c>
      <c r="L160" s="168">
        <v>21</v>
      </c>
      <c r="M160" s="168">
        <f>G160*(1+L160/100)</f>
        <v>0</v>
      </c>
      <c r="N160" s="161">
        <v>7.7999999999999999E-4</v>
      </c>
      <c r="O160" s="161">
        <f>ROUND(E160*N160,5)</f>
        <v>1.685E-2</v>
      </c>
      <c r="P160" s="161">
        <v>0</v>
      </c>
      <c r="Q160" s="161">
        <f>ROUND(E160*P160,5)</f>
        <v>0</v>
      </c>
      <c r="R160" s="161"/>
      <c r="S160" s="161"/>
      <c r="T160" s="162">
        <v>0.81899999999999995</v>
      </c>
      <c r="U160" s="161">
        <f>ROUND(E160*T160,2)</f>
        <v>17.690000000000001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115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52">
        <v>50</v>
      </c>
      <c r="B161" s="152" t="s">
        <v>221</v>
      </c>
      <c r="C161" s="271" t="s">
        <v>222</v>
      </c>
      <c r="D161" s="160" t="s">
        <v>144</v>
      </c>
      <c r="E161" s="166">
        <v>379.9</v>
      </c>
      <c r="F161" s="270"/>
      <c r="G161" s="168">
        <f>ROUND(E161*F161,2)</f>
        <v>0</v>
      </c>
      <c r="H161" s="270"/>
      <c r="I161" s="168">
        <f>ROUND(E161*H161,2)</f>
        <v>0</v>
      </c>
      <c r="J161" s="270"/>
      <c r="K161" s="168">
        <f>ROUND(E161*J161,2)</f>
        <v>0</v>
      </c>
      <c r="L161" s="168">
        <v>21</v>
      </c>
      <c r="M161" s="168">
        <f>G161*(1+L161/100)</f>
        <v>0</v>
      </c>
      <c r="N161" s="161">
        <v>1.31E-3</v>
      </c>
      <c r="O161" s="161">
        <f>ROUND(E161*N161,5)</f>
        <v>0.49767</v>
      </c>
      <c r="P161" s="161">
        <v>0</v>
      </c>
      <c r="Q161" s="161">
        <f>ROUND(E161*P161,5)</f>
        <v>0</v>
      </c>
      <c r="R161" s="161"/>
      <c r="S161" s="161"/>
      <c r="T161" s="162">
        <v>0.79700000000000004</v>
      </c>
      <c r="U161" s="161">
        <f>ROUND(E161*T161,2)</f>
        <v>302.77999999999997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115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5">
      <c r="A162" s="152">
        <v>51</v>
      </c>
      <c r="B162" s="152" t="s">
        <v>223</v>
      </c>
      <c r="C162" s="271" t="s">
        <v>224</v>
      </c>
      <c r="D162" s="160" t="s">
        <v>144</v>
      </c>
      <c r="E162" s="166">
        <v>17.899999999999999</v>
      </c>
      <c r="F162" s="270"/>
      <c r="G162" s="168">
        <f>ROUND(E162*F162,2)</f>
        <v>0</v>
      </c>
      <c r="H162" s="270"/>
      <c r="I162" s="168">
        <f>ROUND(E162*H162,2)</f>
        <v>0</v>
      </c>
      <c r="J162" s="270"/>
      <c r="K162" s="168">
        <f>ROUND(E162*J162,2)</f>
        <v>0</v>
      </c>
      <c r="L162" s="168">
        <v>21</v>
      </c>
      <c r="M162" s="168">
        <f>G162*(1+L162/100)</f>
        <v>0</v>
      </c>
      <c r="N162" s="161">
        <v>3.4000000000000002E-4</v>
      </c>
      <c r="O162" s="161">
        <f>ROUND(E162*N162,5)</f>
        <v>6.0899999999999999E-3</v>
      </c>
      <c r="P162" s="161">
        <v>0</v>
      </c>
      <c r="Q162" s="161">
        <f>ROUND(E162*P162,5)</f>
        <v>0</v>
      </c>
      <c r="R162" s="161"/>
      <c r="S162" s="161"/>
      <c r="T162" s="162">
        <v>0.32</v>
      </c>
      <c r="U162" s="161">
        <f>ROUND(E162*T162,2)</f>
        <v>5.73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115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5">
      <c r="A163" s="152">
        <v>52</v>
      </c>
      <c r="B163" s="152" t="s">
        <v>225</v>
      </c>
      <c r="C163" s="271" t="s">
        <v>226</v>
      </c>
      <c r="D163" s="160" t="s">
        <v>144</v>
      </c>
      <c r="E163" s="166">
        <v>92.5</v>
      </c>
      <c r="F163" s="270"/>
      <c r="G163" s="168">
        <f>ROUND(E163*F163,2)</f>
        <v>0</v>
      </c>
      <c r="H163" s="270"/>
      <c r="I163" s="168">
        <f>ROUND(E163*H163,2)</f>
        <v>0</v>
      </c>
      <c r="J163" s="270"/>
      <c r="K163" s="168">
        <f>ROUND(E163*J163,2)</f>
        <v>0</v>
      </c>
      <c r="L163" s="168">
        <v>21</v>
      </c>
      <c r="M163" s="168">
        <f>G163*(1+L163/100)</f>
        <v>0</v>
      </c>
      <c r="N163" s="161">
        <v>4.6999999999999999E-4</v>
      </c>
      <c r="O163" s="161">
        <f>ROUND(E163*N163,5)</f>
        <v>4.3479999999999998E-2</v>
      </c>
      <c r="P163" s="161">
        <v>0</v>
      </c>
      <c r="Q163" s="161">
        <f>ROUND(E163*P163,5)</f>
        <v>0</v>
      </c>
      <c r="R163" s="161"/>
      <c r="S163" s="161"/>
      <c r="T163" s="162">
        <v>0.35899999999999999</v>
      </c>
      <c r="U163" s="161">
        <f>ROUND(E163*T163,2)</f>
        <v>33.21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115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52">
        <v>53</v>
      </c>
      <c r="B164" s="152" t="s">
        <v>227</v>
      </c>
      <c r="C164" s="271" t="s">
        <v>228</v>
      </c>
      <c r="D164" s="160" t="s">
        <v>144</v>
      </c>
      <c r="E164" s="166">
        <v>5</v>
      </c>
      <c r="F164" s="270"/>
      <c r="G164" s="168">
        <f>ROUND(E164*F164,2)</f>
        <v>0</v>
      </c>
      <c r="H164" s="270"/>
      <c r="I164" s="168">
        <f>ROUND(E164*H164,2)</f>
        <v>0</v>
      </c>
      <c r="J164" s="270"/>
      <c r="K164" s="168">
        <f>ROUND(E164*J164,2)</f>
        <v>0</v>
      </c>
      <c r="L164" s="168">
        <v>21</v>
      </c>
      <c r="M164" s="168">
        <f>G164*(1+L164/100)</f>
        <v>0</v>
      </c>
      <c r="N164" s="161">
        <v>5.9000000000000003E-4</v>
      </c>
      <c r="O164" s="161">
        <f>ROUND(E164*N164,5)</f>
        <v>2.9499999999999999E-3</v>
      </c>
      <c r="P164" s="161">
        <v>0</v>
      </c>
      <c r="Q164" s="161">
        <f>ROUND(E164*P164,5)</f>
        <v>0</v>
      </c>
      <c r="R164" s="161"/>
      <c r="S164" s="161"/>
      <c r="T164" s="162">
        <v>0.755</v>
      </c>
      <c r="U164" s="161">
        <f>ROUND(E164*T164,2)</f>
        <v>3.78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115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2">
        <v>54</v>
      </c>
      <c r="B165" s="152" t="s">
        <v>229</v>
      </c>
      <c r="C165" s="271" t="s">
        <v>230</v>
      </c>
      <c r="D165" s="160" t="s">
        <v>176</v>
      </c>
      <c r="E165" s="166">
        <v>7</v>
      </c>
      <c r="F165" s="270"/>
      <c r="G165" s="168">
        <f>ROUND(E165*F165,2)</f>
        <v>0</v>
      </c>
      <c r="H165" s="270"/>
      <c r="I165" s="168">
        <f>ROUND(E165*H165,2)</f>
        <v>0</v>
      </c>
      <c r="J165" s="270"/>
      <c r="K165" s="168">
        <f>ROUND(E165*J165,2)</f>
        <v>0</v>
      </c>
      <c r="L165" s="168">
        <v>21</v>
      </c>
      <c r="M165" s="168">
        <f>G165*(1+L165/100)</f>
        <v>0</v>
      </c>
      <c r="N165" s="161">
        <v>0</v>
      </c>
      <c r="O165" s="161">
        <f>ROUND(E165*N165,5)</f>
        <v>0</v>
      </c>
      <c r="P165" s="161">
        <v>0</v>
      </c>
      <c r="Q165" s="161">
        <f>ROUND(E165*P165,5)</f>
        <v>0</v>
      </c>
      <c r="R165" s="161"/>
      <c r="S165" s="161"/>
      <c r="T165" s="162">
        <v>0.14799999999999999</v>
      </c>
      <c r="U165" s="161">
        <f>ROUND(E165*T165,2)</f>
        <v>1.04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115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52">
        <v>55</v>
      </c>
      <c r="B166" s="152" t="s">
        <v>231</v>
      </c>
      <c r="C166" s="271" t="s">
        <v>232</v>
      </c>
      <c r="D166" s="160" t="s">
        <v>176</v>
      </c>
      <c r="E166" s="166">
        <v>36</v>
      </c>
      <c r="F166" s="270"/>
      <c r="G166" s="168">
        <f>ROUND(E166*F166,2)</f>
        <v>0</v>
      </c>
      <c r="H166" s="270"/>
      <c r="I166" s="168">
        <f>ROUND(E166*H166,2)</f>
        <v>0</v>
      </c>
      <c r="J166" s="270"/>
      <c r="K166" s="168">
        <f>ROUND(E166*J166,2)</f>
        <v>0</v>
      </c>
      <c r="L166" s="168">
        <v>21</v>
      </c>
      <c r="M166" s="168">
        <f>G166*(1+L166/100)</f>
        <v>0</v>
      </c>
      <c r="N166" s="161">
        <v>0</v>
      </c>
      <c r="O166" s="161">
        <f>ROUND(E166*N166,5)</f>
        <v>0</v>
      </c>
      <c r="P166" s="161">
        <v>0</v>
      </c>
      <c r="Q166" s="161">
        <f>ROUND(E166*P166,5)</f>
        <v>0</v>
      </c>
      <c r="R166" s="161"/>
      <c r="S166" s="161"/>
      <c r="T166" s="162">
        <v>0.157</v>
      </c>
      <c r="U166" s="161">
        <f>ROUND(E166*T166,2)</f>
        <v>5.65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115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52"/>
      <c r="B167" s="152"/>
      <c r="C167" s="275" t="s">
        <v>420</v>
      </c>
      <c r="D167" s="274"/>
      <c r="E167" s="273">
        <v>28</v>
      </c>
      <c r="F167" s="168"/>
      <c r="G167" s="168"/>
      <c r="H167" s="168"/>
      <c r="I167" s="168"/>
      <c r="J167" s="168"/>
      <c r="K167" s="168"/>
      <c r="L167" s="168"/>
      <c r="M167" s="168"/>
      <c r="N167" s="161"/>
      <c r="O167" s="161"/>
      <c r="P167" s="161"/>
      <c r="Q167" s="161"/>
      <c r="R167" s="161"/>
      <c r="S167" s="161"/>
      <c r="T167" s="162"/>
      <c r="U167" s="16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399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2"/>
      <c r="B168" s="152"/>
      <c r="C168" s="275" t="s">
        <v>65</v>
      </c>
      <c r="D168" s="274"/>
      <c r="E168" s="273">
        <v>8</v>
      </c>
      <c r="F168" s="168"/>
      <c r="G168" s="168"/>
      <c r="H168" s="168"/>
      <c r="I168" s="168"/>
      <c r="J168" s="168"/>
      <c r="K168" s="168"/>
      <c r="L168" s="168"/>
      <c r="M168" s="168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399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2">
        <v>56</v>
      </c>
      <c r="B169" s="152" t="s">
        <v>233</v>
      </c>
      <c r="C169" s="271" t="s">
        <v>234</v>
      </c>
      <c r="D169" s="160" t="s">
        <v>176</v>
      </c>
      <c r="E169" s="166">
        <v>39</v>
      </c>
      <c r="F169" s="270"/>
      <c r="G169" s="168">
        <f>ROUND(E169*F169,2)</f>
        <v>0</v>
      </c>
      <c r="H169" s="270"/>
      <c r="I169" s="168">
        <f>ROUND(E169*H169,2)</f>
        <v>0</v>
      </c>
      <c r="J169" s="270"/>
      <c r="K169" s="168">
        <f>ROUND(E169*J169,2)</f>
        <v>0</v>
      </c>
      <c r="L169" s="168">
        <v>21</v>
      </c>
      <c r="M169" s="168">
        <f>G169*(1+L169/100)</f>
        <v>0</v>
      </c>
      <c r="N169" s="161">
        <v>0</v>
      </c>
      <c r="O169" s="161">
        <f>ROUND(E169*N169,5)</f>
        <v>0</v>
      </c>
      <c r="P169" s="161">
        <v>0</v>
      </c>
      <c r="Q169" s="161">
        <f>ROUND(E169*P169,5)</f>
        <v>0</v>
      </c>
      <c r="R169" s="161"/>
      <c r="S169" s="161"/>
      <c r="T169" s="162">
        <v>0.17399999999999999</v>
      </c>
      <c r="U169" s="161">
        <f>ROUND(E169*T169,2)</f>
        <v>6.79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115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52"/>
      <c r="B170" s="152"/>
      <c r="C170" s="275" t="s">
        <v>469</v>
      </c>
      <c r="D170" s="274"/>
      <c r="E170" s="273">
        <v>19</v>
      </c>
      <c r="F170" s="168"/>
      <c r="G170" s="168"/>
      <c r="H170" s="168"/>
      <c r="I170" s="168"/>
      <c r="J170" s="168"/>
      <c r="K170" s="168"/>
      <c r="L170" s="168"/>
      <c r="M170" s="168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399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52"/>
      <c r="B171" s="152"/>
      <c r="C171" s="275" t="s">
        <v>468</v>
      </c>
      <c r="D171" s="274"/>
      <c r="E171" s="273">
        <v>20</v>
      </c>
      <c r="F171" s="168"/>
      <c r="G171" s="168"/>
      <c r="H171" s="168"/>
      <c r="I171" s="168"/>
      <c r="J171" s="168"/>
      <c r="K171" s="168"/>
      <c r="L171" s="168"/>
      <c r="M171" s="168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399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2">
        <v>57</v>
      </c>
      <c r="B172" s="152" t="s">
        <v>235</v>
      </c>
      <c r="C172" s="271" t="s">
        <v>236</v>
      </c>
      <c r="D172" s="160" t="s">
        <v>176</v>
      </c>
      <c r="E172" s="166">
        <v>40</v>
      </c>
      <c r="F172" s="270"/>
      <c r="G172" s="168">
        <f>ROUND(E172*F172,2)</f>
        <v>0</v>
      </c>
      <c r="H172" s="270"/>
      <c r="I172" s="168">
        <f>ROUND(E172*H172,2)</f>
        <v>0</v>
      </c>
      <c r="J172" s="270"/>
      <c r="K172" s="168">
        <f>ROUND(E172*J172,2)</f>
        <v>0</v>
      </c>
      <c r="L172" s="168">
        <v>21</v>
      </c>
      <c r="M172" s="168">
        <f>G172*(1+L172/100)</f>
        <v>0</v>
      </c>
      <c r="N172" s="161">
        <v>0</v>
      </c>
      <c r="O172" s="161">
        <f>ROUND(E172*N172,5)</f>
        <v>0</v>
      </c>
      <c r="P172" s="161">
        <v>0</v>
      </c>
      <c r="Q172" s="161">
        <f>ROUND(E172*P172,5)</f>
        <v>0</v>
      </c>
      <c r="R172" s="161"/>
      <c r="S172" s="161"/>
      <c r="T172" s="162">
        <v>0.25900000000000001</v>
      </c>
      <c r="U172" s="161">
        <f>ROUND(E172*T172,2)</f>
        <v>10.36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115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2"/>
      <c r="B173" s="152"/>
      <c r="C173" s="275" t="s">
        <v>467</v>
      </c>
      <c r="D173" s="274"/>
      <c r="E173" s="273">
        <v>34</v>
      </c>
      <c r="F173" s="168"/>
      <c r="G173" s="168"/>
      <c r="H173" s="168"/>
      <c r="I173" s="168"/>
      <c r="J173" s="168"/>
      <c r="K173" s="168"/>
      <c r="L173" s="168"/>
      <c r="M173" s="168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399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52"/>
      <c r="B174" s="152"/>
      <c r="C174" s="275" t="s">
        <v>441</v>
      </c>
      <c r="D174" s="274"/>
      <c r="E174" s="273">
        <v>6</v>
      </c>
      <c r="F174" s="168"/>
      <c r="G174" s="168"/>
      <c r="H174" s="168"/>
      <c r="I174" s="168"/>
      <c r="J174" s="168"/>
      <c r="K174" s="168"/>
      <c r="L174" s="168"/>
      <c r="M174" s="168"/>
      <c r="N174" s="161"/>
      <c r="O174" s="161"/>
      <c r="P174" s="161"/>
      <c r="Q174" s="161"/>
      <c r="R174" s="161"/>
      <c r="S174" s="161"/>
      <c r="T174" s="162"/>
      <c r="U174" s="161"/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399</v>
      </c>
      <c r="AF174" s="151">
        <v>0</v>
      </c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52">
        <v>58</v>
      </c>
      <c r="B175" s="152" t="s">
        <v>237</v>
      </c>
      <c r="C175" s="271" t="s">
        <v>238</v>
      </c>
      <c r="D175" s="160" t="s">
        <v>144</v>
      </c>
      <c r="E175" s="166">
        <v>17.899999999999999</v>
      </c>
      <c r="F175" s="270"/>
      <c r="G175" s="168">
        <f>ROUND(E175*F175,2)</f>
        <v>0</v>
      </c>
      <c r="H175" s="270"/>
      <c r="I175" s="168">
        <f>ROUND(E175*H175,2)</f>
        <v>0</v>
      </c>
      <c r="J175" s="270"/>
      <c r="K175" s="168">
        <f>ROUND(E175*J175,2)</f>
        <v>0</v>
      </c>
      <c r="L175" s="168">
        <v>21</v>
      </c>
      <c r="M175" s="168">
        <f>G175*(1+L175/100)</f>
        <v>0</v>
      </c>
      <c r="N175" s="161">
        <v>5.0000000000000002E-5</v>
      </c>
      <c r="O175" s="161">
        <f>ROUND(E175*N175,5)</f>
        <v>8.9999999999999998E-4</v>
      </c>
      <c r="P175" s="161">
        <v>0</v>
      </c>
      <c r="Q175" s="161">
        <f>ROUND(E175*P175,5)</f>
        <v>0</v>
      </c>
      <c r="R175" s="161"/>
      <c r="S175" s="161"/>
      <c r="T175" s="162">
        <v>0.14199999999999999</v>
      </c>
      <c r="U175" s="161">
        <f>ROUND(E175*T175,2)</f>
        <v>2.54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115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0.399999999999999" outlineLevel="1" x14ac:dyDescent="0.25">
      <c r="A176" s="152">
        <v>59</v>
      </c>
      <c r="B176" s="152" t="s">
        <v>239</v>
      </c>
      <c r="C176" s="271" t="s">
        <v>240</v>
      </c>
      <c r="D176" s="160" t="s">
        <v>144</v>
      </c>
      <c r="E176" s="166">
        <v>92.5</v>
      </c>
      <c r="F176" s="270"/>
      <c r="G176" s="168">
        <f>ROUND(E176*F176,2)</f>
        <v>0</v>
      </c>
      <c r="H176" s="270"/>
      <c r="I176" s="168">
        <f>ROUND(E176*H176,2)</f>
        <v>0</v>
      </c>
      <c r="J176" s="270"/>
      <c r="K176" s="168">
        <f>ROUND(E176*J176,2)</f>
        <v>0</v>
      </c>
      <c r="L176" s="168">
        <v>21</v>
      </c>
      <c r="M176" s="168">
        <f>G176*(1+L176/100)</f>
        <v>0</v>
      </c>
      <c r="N176" s="161">
        <v>1.2E-4</v>
      </c>
      <c r="O176" s="161">
        <f>ROUND(E176*N176,5)</f>
        <v>1.11E-2</v>
      </c>
      <c r="P176" s="161">
        <v>0</v>
      </c>
      <c r="Q176" s="161">
        <f>ROUND(E176*P176,5)</f>
        <v>0</v>
      </c>
      <c r="R176" s="161"/>
      <c r="S176" s="161"/>
      <c r="T176" s="162">
        <v>0.17</v>
      </c>
      <c r="U176" s="161">
        <f>ROUND(E176*T176,2)</f>
        <v>15.73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115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0.399999999999999" outlineLevel="1" x14ac:dyDescent="0.25">
      <c r="A177" s="152">
        <v>60</v>
      </c>
      <c r="B177" s="152" t="s">
        <v>241</v>
      </c>
      <c r="C177" s="271" t="s">
        <v>242</v>
      </c>
      <c r="D177" s="160" t="s">
        <v>144</v>
      </c>
      <c r="E177" s="166">
        <v>21.6</v>
      </c>
      <c r="F177" s="270"/>
      <c r="G177" s="168">
        <f>ROUND(E177*F177,2)</f>
        <v>0</v>
      </c>
      <c r="H177" s="270"/>
      <c r="I177" s="168">
        <f>ROUND(E177*H177,2)</f>
        <v>0</v>
      </c>
      <c r="J177" s="270"/>
      <c r="K177" s="168">
        <f>ROUND(E177*J177,2)</f>
        <v>0</v>
      </c>
      <c r="L177" s="168">
        <v>21</v>
      </c>
      <c r="M177" s="168">
        <f>G177*(1+L177/100)</f>
        <v>0</v>
      </c>
      <c r="N177" s="161">
        <v>1.9000000000000001E-4</v>
      </c>
      <c r="O177" s="161">
        <f>ROUND(E177*N177,5)</f>
        <v>4.1000000000000003E-3</v>
      </c>
      <c r="P177" s="161">
        <v>0</v>
      </c>
      <c r="Q177" s="161">
        <f>ROUND(E177*P177,5)</f>
        <v>0</v>
      </c>
      <c r="R177" s="161"/>
      <c r="S177" s="161"/>
      <c r="T177" s="162">
        <v>0.215</v>
      </c>
      <c r="U177" s="161">
        <f>ROUND(E177*T177,2)</f>
        <v>4.6399999999999997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115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0.399999999999999" outlineLevel="1" x14ac:dyDescent="0.25">
      <c r="A178" s="152">
        <v>61</v>
      </c>
      <c r="B178" s="152" t="s">
        <v>243</v>
      </c>
      <c r="C178" s="271" t="s">
        <v>244</v>
      </c>
      <c r="D178" s="160" t="s">
        <v>144</v>
      </c>
      <c r="E178" s="166">
        <v>379.9</v>
      </c>
      <c r="F178" s="270"/>
      <c r="G178" s="168">
        <f>ROUND(E178*F178,2)</f>
        <v>0</v>
      </c>
      <c r="H178" s="270"/>
      <c r="I178" s="168">
        <f>ROUND(E178*H178,2)</f>
        <v>0</v>
      </c>
      <c r="J178" s="270"/>
      <c r="K178" s="168">
        <f>ROUND(E178*J178,2)</f>
        <v>0</v>
      </c>
      <c r="L178" s="168">
        <v>21</v>
      </c>
      <c r="M178" s="168">
        <f>G178*(1+L178/100)</f>
        <v>0</v>
      </c>
      <c r="N178" s="161">
        <v>4.2999999999999999E-4</v>
      </c>
      <c r="O178" s="161">
        <f>ROUND(E178*N178,5)</f>
        <v>0.16336000000000001</v>
      </c>
      <c r="P178" s="161">
        <v>0</v>
      </c>
      <c r="Q178" s="161">
        <f>ROUND(E178*P178,5)</f>
        <v>0</v>
      </c>
      <c r="R178" s="161"/>
      <c r="S178" s="161"/>
      <c r="T178" s="162">
        <v>0.245</v>
      </c>
      <c r="U178" s="161">
        <f>ROUND(E178*T178,2)</f>
        <v>93.08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115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0.399999999999999" outlineLevel="1" x14ac:dyDescent="0.25">
      <c r="A179" s="152">
        <v>62</v>
      </c>
      <c r="B179" s="152" t="s">
        <v>245</v>
      </c>
      <c r="C179" s="271" t="s">
        <v>246</v>
      </c>
      <c r="D179" s="160" t="s">
        <v>176</v>
      </c>
      <c r="E179" s="166">
        <v>8</v>
      </c>
      <c r="F179" s="270"/>
      <c r="G179" s="168">
        <f>ROUND(E179*F179,2)</f>
        <v>0</v>
      </c>
      <c r="H179" s="270"/>
      <c r="I179" s="168">
        <f>ROUND(E179*H179,2)</f>
        <v>0</v>
      </c>
      <c r="J179" s="270"/>
      <c r="K179" s="168">
        <f>ROUND(E179*J179,2)</f>
        <v>0</v>
      </c>
      <c r="L179" s="168">
        <v>21</v>
      </c>
      <c r="M179" s="168">
        <f>G179*(1+L179/100)</f>
        <v>0</v>
      </c>
      <c r="N179" s="161">
        <v>7.2999999999999996E-4</v>
      </c>
      <c r="O179" s="161">
        <f>ROUND(E179*N179,5)</f>
        <v>5.8399999999999997E-3</v>
      </c>
      <c r="P179" s="161">
        <v>0</v>
      </c>
      <c r="Q179" s="161">
        <f>ROUND(E179*P179,5)</f>
        <v>0</v>
      </c>
      <c r="R179" s="161"/>
      <c r="S179" s="161"/>
      <c r="T179" s="162">
        <v>0.246</v>
      </c>
      <c r="U179" s="161">
        <f>ROUND(E179*T179,2)</f>
        <v>1.97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115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52">
        <v>63</v>
      </c>
      <c r="B180" s="152" t="s">
        <v>247</v>
      </c>
      <c r="C180" s="271" t="s">
        <v>248</v>
      </c>
      <c r="D180" s="160" t="s">
        <v>184</v>
      </c>
      <c r="E180" s="166">
        <v>7</v>
      </c>
      <c r="F180" s="270"/>
      <c r="G180" s="168">
        <f>ROUND(E180*F180,2)</f>
        <v>0</v>
      </c>
      <c r="H180" s="270"/>
      <c r="I180" s="168">
        <f>ROUND(E180*H180,2)</f>
        <v>0</v>
      </c>
      <c r="J180" s="270"/>
      <c r="K180" s="168">
        <f>ROUND(E180*J180,2)</f>
        <v>0</v>
      </c>
      <c r="L180" s="168">
        <v>21</v>
      </c>
      <c r="M180" s="168">
        <f>G180*(1+L180/100)</f>
        <v>0</v>
      </c>
      <c r="N180" s="161">
        <v>0</v>
      </c>
      <c r="O180" s="161">
        <f>ROUND(E180*N180,5)</f>
        <v>0</v>
      </c>
      <c r="P180" s="161">
        <v>0</v>
      </c>
      <c r="Q180" s="161">
        <f>ROUND(E180*P180,5)</f>
        <v>0</v>
      </c>
      <c r="R180" s="161"/>
      <c r="S180" s="161"/>
      <c r="T180" s="162">
        <v>0</v>
      </c>
      <c r="U180" s="161">
        <f>ROUND(E180*T180,2)</f>
        <v>0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115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52">
        <v>64</v>
      </c>
      <c r="B181" s="152" t="s">
        <v>249</v>
      </c>
      <c r="C181" s="271" t="s">
        <v>250</v>
      </c>
      <c r="D181" s="160" t="s">
        <v>176</v>
      </c>
      <c r="E181" s="166">
        <v>6</v>
      </c>
      <c r="F181" s="270"/>
      <c r="G181" s="168">
        <f>ROUND(E181*F181,2)</f>
        <v>0</v>
      </c>
      <c r="H181" s="270"/>
      <c r="I181" s="168">
        <f>ROUND(E181*H181,2)</f>
        <v>0</v>
      </c>
      <c r="J181" s="270"/>
      <c r="K181" s="168">
        <f>ROUND(E181*J181,2)</f>
        <v>0</v>
      </c>
      <c r="L181" s="168">
        <v>21</v>
      </c>
      <c r="M181" s="168">
        <f>G181*(1+L181/100)</f>
        <v>0</v>
      </c>
      <c r="N181" s="161">
        <v>7.5800000000000006E-2</v>
      </c>
      <c r="O181" s="161">
        <f>ROUND(E181*N181,5)</f>
        <v>0.45479999999999998</v>
      </c>
      <c r="P181" s="161">
        <v>0</v>
      </c>
      <c r="Q181" s="161">
        <f>ROUND(E181*P181,5)</f>
        <v>0</v>
      </c>
      <c r="R181" s="161"/>
      <c r="S181" s="161"/>
      <c r="T181" s="162">
        <v>0.5</v>
      </c>
      <c r="U181" s="161">
        <f>ROUND(E181*T181,2)</f>
        <v>3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115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52">
        <v>65</v>
      </c>
      <c r="B182" s="152" t="s">
        <v>251</v>
      </c>
      <c r="C182" s="271" t="s">
        <v>252</v>
      </c>
      <c r="D182" s="160" t="s">
        <v>176</v>
      </c>
      <c r="E182" s="166">
        <v>6</v>
      </c>
      <c r="F182" s="270"/>
      <c r="G182" s="168">
        <f>ROUND(E182*F182,2)</f>
        <v>0</v>
      </c>
      <c r="H182" s="270"/>
      <c r="I182" s="168">
        <f>ROUND(E182*H182,2)</f>
        <v>0</v>
      </c>
      <c r="J182" s="270"/>
      <c r="K182" s="168">
        <f>ROUND(E182*J182,2)</f>
        <v>0</v>
      </c>
      <c r="L182" s="168">
        <v>21</v>
      </c>
      <c r="M182" s="168">
        <f>G182*(1+L182/100)</f>
        <v>0</v>
      </c>
      <c r="N182" s="161">
        <v>4.8999999999999998E-4</v>
      </c>
      <c r="O182" s="161">
        <f>ROUND(E182*N182,5)</f>
        <v>2.9399999999999999E-3</v>
      </c>
      <c r="P182" s="161">
        <v>0</v>
      </c>
      <c r="Q182" s="161">
        <f>ROUND(E182*P182,5)</f>
        <v>0</v>
      </c>
      <c r="R182" s="161"/>
      <c r="S182" s="161"/>
      <c r="T182" s="162">
        <v>0.13300000000000001</v>
      </c>
      <c r="U182" s="161">
        <f>ROUND(E182*T182,2)</f>
        <v>0.8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115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0.399999999999999" outlineLevel="1" x14ac:dyDescent="0.25">
      <c r="A183" s="152">
        <v>66</v>
      </c>
      <c r="B183" s="152" t="s">
        <v>253</v>
      </c>
      <c r="C183" s="271" t="s">
        <v>254</v>
      </c>
      <c r="D183" s="160" t="s">
        <v>176</v>
      </c>
      <c r="E183" s="166">
        <v>10</v>
      </c>
      <c r="F183" s="270"/>
      <c r="G183" s="168">
        <f>ROUND(E183*F183,2)</f>
        <v>0</v>
      </c>
      <c r="H183" s="270"/>
      <c r="I183" s="168">
        <f>ROUND(E183*H183,2)</f>
        <v>0</v>
      </c>
      <c r="J183" s="270"/>
      <c r="K183" s="168">
        <f>ROUND(E183*J183,2)</f>
        <v>0</v>
      </c>
      <c r="L183" s="168">
        <v>21</v>
      </c>
      <c r="M183" s="168">
        <f>G183*(1+L183/100)</f>
        <v>0</v>
      </c>
      <c r="N183" s="161">
        <v>2.7E-4</v>
      </c>
      <c r="O183" s="161">
        <f>ROUND(E183*N183,5)</f>
        <v>2.7000000000000001E-3</v>
      </c>
      <c r="P183" s="161">
        <v>0</v>
      </c>
      <c r="Q183" s="161">
        <f>ROUND(E183*P183,5)</f>
        <v>0</v>
      </c>
      <c r="R183" s="161"/>
      <c r="S183" s="161"/>
      <c r="T183" s="162">
        <v>0.33300000000000002</v>
      </c>
      <c r="U183" s="161">
        <f>ROUND(E183*T183,2)</f>
        <v>3.33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115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52">
        <v>67</v>
      </c>
      <c r="B184" s="152" t="s">
        <v>255</v>
      </c>
      <c r="C184" s="271" t="s">
        <v>256</v>
      </c>
      <c r="D184" s="160" t="s">
        <v>184</v>
      </c>
      <c r="E184" s="166">
        <v>1</v>
      </c>
      <c r="F184" s="270"/>
      <c r="G184" s="168">
        <f>ROUND(E184*F184,2)</f>
        <v>0</v>
      </c>
      <c r="H184" s="270"/>
      <c r="I184" s="168">
        <f>ROUND(E184*H184,2)</f>
        <v>0</v>
      </c>
      <c r="J184" s="270"/>
      <c r="K184" s="168">
        <f>ROUND(E184*J184,2)</f>
        <v>0</v>
      </c>
      <c r="L184" s="168">
        <v>21</v>
      </c>
      <c r="M184" s="168">
        <f>G184*(1+L184/100)</f>
        <v>0</v>
      </c>
      <c r="N184" s="161">
        <v>0</v>
      </c>
      <c r="O184" s="161">
        <f>ROUND(E184*N184,5)</f>
        <v>0</v>
      </c>
      <c r="P184" s="161">
        <v>0</v>
      </c>
      <c r="Q184" s="161">
        <f>ROUND(E184*P184,5)</f>
        <v>0</v>
      </c>
      <c r="R184" s="161"/>
      <c r="S184" s="161"/>
      <c r="T184" s="162">
        <v>0</v>
      </c>
      <c r="U184" s="161">
        <f>ROUND(E184*T184,2)</f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115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52">
        <v>68</v>
      </c>
      <c r="B185" s="152" t="s">
        <v>257</v>
      </c>
      <c r="C185" s="271" t="s">
        <v>258</v>
      </c>
      <c r="D185" s="160" t="s">
        <v>144</v>
      </c>
      <c r="E185" s="166">
        <v>607</v>
      </c>
      <c r="F185" s="270"/>
      <c r="G185" s="168">
        <f>ROUND(E185*F185,2)</f>
        <v>0</v>
      </c>
      <c r="H185" s="270"/>
      <c r="I185" s="168">
        <f>ROUND(E185*H185,2)</f>
        <v>0</v>
      </c>
      <c r="J185" s="270"/>
      <c r="K185" s="168">
        <f>ROUND(E185*J185,2)</f>
        <v>0</v>
      </c>
      <c r="L185" s="168">
        <v>21</v>
      </c>
      <c r="M185" s="168">
        <f>G185*(1+L185/100)</f>
        <v>0</v>
      </c>
      <c r="N185" s="161">
        <v>0</v>
      </c>
      <c r="O185" s="161">
        <f>ROUND(E185*N185,5)</f>
        <v>0</v>
      </c>
      <c r="P185" s="161">
        <v>0</v>
      </c>
      <c r="Q185" s="161">
        <f>ROUND(E185*P185,5)</f>
        <v>0</v>
      </c>
      <c r="R185" s="161"/>
      <c r="S185" s="161"/>
      <c r="T185" s="162">
        <v>4.8000000000000001E-2</v>
      </c>
      <c r="U185" s="161">
        <f>ROUND(E185*T185,2)</f>
        <v>29.14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115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5">
      <c r="A186" s="152"/>
      <c r="B186" s="152"/>
      <c r="C186" s="275" t="s">
        <v>466</v>
      </c>
      <c r="D186" s="274"/>
      <c r="E186" s="273">
        <v>90.1</v>
      </c>
      <c r="F186" s="168"/>
      <c r="G186" s="168"/>
      <c r="H186" s="168"/>
      <c r="I186" s="168"/>
      <c r="J186" s="168"/>
      <c r="K186" s="168"/>
      <c r="L186" s="168"/>
      <c r="M186" s="168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399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5">
      <c r="A187" s="152"/>
      <c r="B187" s="152"/>
      <c r="C187" s="275" t="s">
        <v>465</v>
      </c>
      <c r="D187" s="274"/>
      <c r="E187" s="273">
        <v>511.9</v>
      </c>
      <c r="F187" s="168"/>
      <c r="G187" s="168"/>
      <c r="H187" s="168"/>
      <c r="I187" s="168"/>
      <c r="J187" s="168"/>
      <c r="K187" s="168"/>
      <c r="L187" s="168"/>
      <c r="M187" s="168"/>
      <c r="N187" s="161"/>
      <c r="O187" s="161"/>
      <c r="P187" s="161"/>
      <c r="Q187" s="161"/>
      <c r="R187" s="161"/>
      <c r="S187" s="161"/>
      <c r="T187" s="162"/>
      <c r="U187" s="16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399</v>
      </c>
      <c r="AF187" s="151">
        <v>0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2"/>
      <c r="B188" s="152"/>
      <c r="C188" s="275" t="s">
        <v>464</v>
      </c>
      <c r="D188" s="274"/>
      <c r="E188" s="273">
        <v>5</v>
      </c>
      <c r="F188" s="168"/>
      <c r="G188" s="168"/>
      <c r="H188" s="168"/>
      <c r="I188" s="168"/>
      <c r="J188" s="168"/>
      <c r="K188" s="168"/>
      <c r="L188" s="168"/>
      <c r="M188" s="168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399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2">
        <v>69</v>
      </c>
      <c r="B189" s="152" t="s">
        <v>259</v>
      </c>
      <c r="C189" s="271" t="s">
        <v>260</v>
      </c>
      <c r="D189" s="160" t="s">
        <v>0</v>
      </c>
      <c r="E189" s="166">
        <v>1.8</v>
      </c>
      <c r="F189" s="270"/>
      <c r="G189" s="168">
        <f>ROUND(E189*F189,2)</f>
        <v>0</v>
      </c>
      <c r="H189" s="270"/>
      <c r="I189" s="168">
        <f>ROUND(E189*H189,2)</f>
        <v>0</v>
      </c>
      <c r="J189" s="270"/>
      <c r="K189" s="168">
        <f>ROUND(E189*J189,2)</f>
        <v>0</v>
      </c>
      <c r="L189" s="168">
        <v>21</v>
      </c>
      <c r="M189" s="168">
        <f>G189*(1+L189/100)</f>
        <v>0</v>
      </c>
      <c r="N189" s="161">
        <v>0</v>
      </c>
      <c r="O189" s="161">
        <f>ROUND(E189*N189,5)</f>
        <v>0</v>
      </c>
      <c r="P189" s="161">
        <v>0</v>
      </c>
      <c r="Q189" s="161">
        <f>ROUND(E189*P189,5)</f>
        <v>0</v>
      </c>
      <c r="R189" s="161"/>
      <c r="S189" s="161"/>
      <c r="T189" s="162">
        <v>0</v>
      </c>
      <c r="U189" s="161">
        <f>ROUND(E189*T189,2)</f>
        <v>0</v>
      </c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115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x14ac:dyDescent="0.25">
      <c r="A190" s="153" t="s">
        <v>110</v>
      </c>
      <c r="B190" s="153" t="s">
        <v>75</v>
      </c>
      <c r="C190" s="272" t="s">
        <v>76</v>
      </c>
      <c r="D190" s="163"/>
      <c r="E190" s="167"/>
      <c r="F190" s="169"/>
      <c r="G190" s="169">
        <f>SUMIF(AE191:AE332,"&lt;&gt;NOR",G191:G332)</f>
        <v>0</v>
      </c>
      <c r="H190" s="169"/>
      <c r="I190" s="169">
        <f>SUM(I191:I332)</f>
        <v>0</v>
      </c>
      <c r="J190" s="169"/>
      <c r="K190" s="169">
        <f>SUM(K191:K332)</f>
        <v>0</v>
      </c>
      <c r="L190" s="169"/>
      <c r="M190" s="169">
        <f>SUM(M191:M332)</f>
        <v>0</v>
      </c>
      <c r="N190" s="164"/>
      <c r="O190" s="164">
        <f>SUM(O191:O332)</f>
        <v>1.88649</v>
      </c>
      <c r="P190" s="164"/>
      <c r="Q190" s="164">
        <f>SUM(Q191:Q332)</f>
        <v>0</v>
      </c>
      <c r="R190" s="164"/>
      <c r="S190" s="164"/>
      <c r="T190" s="165"/>
      <c r="U190" s="164">
        <f>SUM(U191:U332)</f>
        <v>836.34000000000049</v>
      </c>
      <c r="AE190" t="s">
        <v>111</v>
      </c>
    </row>
    <row r="191" spans="1:60" outlineLevel="1" x14ac:dyDescent="0.25">
      <c r="A191" s="152">
        <v>70</v>
      </c>
      <c r="B191" s="152" t="s">
        <v>261</v>
      </c>
      <c r="C191" s="271" t="s">
        <v>262</v>
      </c>
      <c r="D191" s="160" t="s">
        <v>144</v>
      </c>
      <c r="E191" s="166">
        <v>32.4</v>
      </c>
      <c r="F191" s="270"/>
      <c r="G191" s="168">
        <f>ROUND(E191*F191,2)</f>
        <v>0</v>
      </c>
      <c r="H191" s="270"/>
      <c r="I191" s="168">
        <f>ROUND(E191*H191,2)</f>
        <v>0</v>
      </c>
      <c r="J191" s="270"/>
      <c r="K191" s="168">
        <f>ROUND(E191*J191,2)</f>
        <v>0</v>
      </c>
      <c r="L191" s="168">
        <v>21</v>
      </c>
      <c r="M191" s="168">
        <f>G191*(1+L191/100)</f>
        <v>0</v>
      </c>
      <c r="N191" s="161">
        <v>1.6080000000000001E-2</v>
      </c>
      <c r="O191" s="161">
        <f>ROUND(E191*N191,5)</f>
        <v>0.52098999999999995</v>
      </c>
      <c r="P191" s="161">
        <v>0</v>
      </c>
      <c r="Q191" s="161">
        <f>ROUND(E191*P191,5)</f>
        <v>0</v>
      </c>
      <c r="R191" s="161"/>
      <c r="S191" s="161"/>
      <c r="T191" s="162">
        <v>0.91800000000000004</v>
      </c>
      <c r="U191" s="161">
        <f>ROUND(E191*T191,2)</f>
        <v>29.74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115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2">
        <v>71</v>
      </c>
      <c r="B192" s="152" t="s">
        <v>263</v>
      </c>
      <c r="C192" s="271" t="s">
        <v>264</v>
      </c>
      <c r="D192" s="160" t="s">
        <v>144</v>
      </c>
      <c r="E192" s="166">
        <v>520.20000000000005</v>
      </c>
      <c r="F192" s="270"/>
      <c r="G192" s="168">
        <f>ROUND(E192*F192,2)</f>
        <v>0</v>
      </c>
      <c r="H192" s="270"/>
      <c r="I192" s="168">
        <f>ROUND(E192*H192,2)</f>
        <v>0</v>
      </c>
      <c r="J192" s="270"/>
      <c r="K192" s="168">
        <f>ROUND(E192*J192,2)</f>
        <v>0</v>
      </c>
      <c r="L192" s="168">
        <v>21</v>
      </c>
      <c r="M192" s="168">
        <f>G192*(1+L192/100)</f>
        <v>0</v>
      </c>
      <c r="N192" s="161">
        <v>4.4000000000000002E-4</v>
      </c>
      <c r="O192" s="161">
        <f>ROUND(E192*N192,5)</f>
        <v>0.22889000000000001</v>
      </c>
      <c r="P192" s="161">
        <v>0</v>
      </c>
      <c r="Q192" s="161">
        <f>ROUND(E192*P192,5)</f>
        <v>0</v>
      </c>
      <c r="R192" s="161"/>
      <c r="S192" s="161"/>
      <c r="T192" s="162">
        <v>0.25800000000000001</v>
      </c>
      <c r="U192" s="161">
        <f>ROUND(E192*T192,2)</f>
        <v>134.21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115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52"/>
      <c r="B193" s="152"/>
      <c r="C193" s="275" t="s">
        <v>455</v>
      </c>
      <c r="D193" s="274"/>
      <c r="E193" s="273"/>
      <c r="F193" s="168"/>
      <c r="G193" s="168"/>
      <c r="H193" s="168"/>
      <c r="I193" s="168"/>
      <c r="J193" s="168"/>
      <c r="K193" s="168"/>
      <c r="L193" s="168"/>
      <c r="M193" s="168"/>
      <c r="N193" s="161"/>
      <c r="O193" s="161"/>
      <c r="P193" s="161"/>
      <c r="Q193" s="161"/>
      <c r="R193" s="161"/>
      <c r="S193" s="161"/>
      <c r="T193" s="162"/>
      <c r="U193" s="16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399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2"/>
      <c r="B194" s="152"/>
      <c r="C194" s="275" t="s">
        <v>457</v>
      </c>
      <c r="D194" s="274"/>
      <c r="E194" s="273"/>
      <c r="F194" s="168"/>
      <c r="G194" s="168"/>
      <c r="H194" s="168"/>
      <c r="I194" s="168"/>
      <c r="J194" s="168"/>
      <c r="K194" s="168"/>
      <c r="L194" s="168"/>
      <c r="M194" s="168"/>
      <c r="N194" s="161"/>
      <c r="O194" s="161"/>
      <c r="P194" s="161"/>
      <c r="Q194" s="161"/>
      <c r="R194" s="161"/>
      <c r="S194" s="161"/>
      <c r="T194" s="162"/>
      <c r="U194" s="16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399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2"/>
      <c r="B195" s="152"/>
      <c r="C195" s="275" t="s">
        <v>451</v>
      </c>
      <c r="D195" s="274"/>
      <c r="E195" s="273">
        <v>2.4</v>
      </c>
      <c r="F195" s="168"/>
      <c r="G195" s="168"/>
      <c r="H195" s="168"/>
      <c r="I195" s="168"/>
      <c r="J195" s="168"/>
      <c r="K195" s="168"/>
      <c r="L195" s="168"/>
      <c r="M195" s="168"/>
      <c r="N195" s="161"/>
      <c r="O195" s="161"/>
      <c r="P195" s="161"/>
      <c r="Q195" s="161"/>
      <c r="R195" s="161"/>
      <c r="S195" s="161"/>
      <c r="T195" s="162"/>
      <c r="U195" s="16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399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2"/>
      <c r="B196" s="152"/>
      <c r="C196" s="275" t="s">
        <v>459</v>
      </c>
      <c r="D196" s="274"/>
      <c r="E196" s="273"/>
      <c r="F196" s="168"/>
      <c r="G196" s="168"/>
      <c r="H196" s="168"/>
      <c r="I196" s="168"/>
      <c r="J196" s="168"/>
      <c r="K196" s="168"/>
      <c r="L196" s="168"/>
      <c r="M196" s="168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399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52"/>
      <c r="B197" s="152"/>
      <c r="C197" s="275" t="s">
        <v>450</v>
      </c>
      <c r="D197" s="274"/>
      <c r="E197" s="273">
        <v>185</v>
      </c>
      <c r="F197" s="168"/>
      <c r="G197" s="168"/>
      <c r="H197" s="168"/>
      <c r="I197" s="168"/>
      <c r="J197" s="168"/>
      <c r="K197" s="168"/>
      <c r="L197" s="168"/>
      <c r="M197" s="168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399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52"/>
      <c r="B198" s="152"/>
      <c r="C198" s="275" t="s">
        <v>460</v>
      </c>
      <c r="D198" s="274"/>
      <c r="E198" s="273"/>
      <c r="F198" s="168"/>
      <c r="G198" s="168"/>
      <c r="H198" s="168"/>
      <c r="I198" s="168"/>
      <c r="J198" s="168"/>
      <c r="K198" s="168"/>
      <c r="L198" s="168"/>
      <c r="M198" s="168"/>
      <c r="N198" s="161"/>
      <c r="O198" s="161"/>
      <c r="P198" s="161"/>
      <c r="Q198" s="161"/>
      <c r="R198" s="161"/>
      <c r="S198" s="161"/>
      <c r="T198" s="162"/>
      <c r="U198" s="16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399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52"/>
      <c r="B199" s="152"/>
      <c r="C199" s="275" t="s">
        <v>457</v>
      </c>
      <c r="D199" s="274"/>
      <c r="E199" s="273"/>
      <c r="F199" s="168"/>
      <c r="G199" s="168"/>
      <c r="H199" s="168"/>
      <c r="I199" s="168"/>
      <c r="J199" s="168"/>
      <c r="K199" s="168"/>
      <c r="L199" s="168"/>
      <c r="M199" s="168"/>
      <c r="N199" s="161"/>
      <c r="O199" s="161"/>
      <c r="P199" s="161"/>
      <c r="Q199" s="161"/>
      <c r="R199" s="161"/>
      <c r="S199" s="161"/>
      <c r="T199" s="162"/>
      <c r="U199" s="16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399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5">
      <c r="A200" s="152"/>
      <c r="B200" s="152"/>
      <c r="C200" s="275" t="s">
        <v>435</v>
      </c>
      <c r="D200" s="274"/>
      <c r="E200" s="273">
        <v>169.2</v>
      </c>
      <c r="F200" s="168"/>
      <c r="G200" s="168"/>
      <c r="H200" s="168"/>
      <c r="I200" s="168"/>
      <c r="J200" s="168"/>
      <c r="K200" s="168"/>
      <c r="L200" s="168"/>
      <c r="M200" s="168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399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5">
      <c r="A201" s="152"/>
      <c r="B201" s="152"/>
      <c r="C201" s="275" t="s">
        <v>424</v>
      </c>
      <c r="D201" s="274"/>
      <c r="E201" s="273"/>
      <c r="F201" s="168"/>
      <c r="G201" s="168"/>
      <c r="H201" s="168"/>
      <c r="I201" s="168"/>
      <c r="J201" s="168"/>
      <c r="K201" s="168"/>
      <c r="L201" s="168"/>
      <c r="M201" s="168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399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5">
      <c r="A202" s="152"/>
      <c r="B202" s="152"/>
      <c r="C202" s="275" t="s">
        <v>427</v>
      </c>
      <c r="D202" s="274"/>
      <c r="E202" s="273">
        <v>3.6</v>
      </c>
      <c r="F202" s="168"/>
      <c r="G202" s="168"/>
      <c r="H202" s="168"/>
      <c r="I202" s="168"/>
      <c r="J202" s="168"/>
      <c r="K202" s="168"/>
      <c r="L202" s="168"/>
      <c r="M202" s="168"/>
      <c r="N202" s="161"/>
      <c r="O202" s="161"/>
      <c r="P202" s="161"/>
      <c r="Q202" s="161"/>
      <c r="R202" s="161"/>
      <c r="S202" s="161"/>
      <c r="T202" s="162"/>
      <c r="U202" s="161"/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399</v>
      </c>
      <c r="AF202" s="151">
        <v>0</v>
      </c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52"/>
      <c r="B203" s="152"/>
      <c r="C203" s="275" t="s">
        <v>462</v>
      </c>
      <c r="D203" s="274"/>
      <c r="E203" s="273"/>
      <c r="F203" s="168"/>
      <c r="G203" s="168"/>
      <c r="H203" s="168"/>
      <c r="I203" s="168"/>
      <c r="J203" s="168"/>
      <c r="K203" s="168"/>
      <c r="L203" s="168"/>
      <c r="M203" s="168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399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5">
      <c r="A204" s="152"/>
      <c r="B204" s="152"/>
      <c r="C204" s="275" t="s">
        <v>449</v>
      </c>
      <c r="D204" s="274"/>
      <c r="E204" s="273">
        <v>160</v>
      </c>
      <c r="F204" s="168"/>
      <c r="G204" s="168"/>
      <c r="H204" s="168"/>
      <c r="I204" s="168"/>
      <c r="J204" s="168"/>
      <c r="K204" s="168"/>
      <c r="L204" s="168"/>
      <c r="M204" s="168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399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52">
        <v>72</v>
      </c>
      <c r="B205" s="152" t="s">
        <v>265</v>
      </c>
      <c r="C205" s="271" t="s">
        <v>266</v>
      </c>
      <c r="D205" s="160" t="s">
        <v>144</v>
      </c>
      <c r="E205" s="166">
        <v>353</v>
      </c>
      <c r="F205" s="270"/>
      <c r="G205" s="168">
        <f>ROUND(E205*F205,2)</f>
        <v>0</v>
      </c>
      <c r="H205" s="270"/>
      <c r="I205" s="168">
        <f>ROUND(E205*H205,2)</f>
        <v>0</v>
      </c>
      <c r="J205" s="270"/>
      <c r="K205" s="168">
        <f>ROUND(E205*J205,2)</f>
        <v>0</v>
      </c>
      <c r="L205" s="168">
        <v>21</v>
      </c>
      <c r="M205" s="168">
        <f>G205*(1+L205/100)</f>
        <v>0</v>
      </c>
      <c r="N205" s="161">
        <v>5.5999999999999995E-4</v>
      </c>
      <c r="O205" s="161">
        <f>ROUND(E205*N205,5)</f>
        <v>0.19767999999999999</v>
      </c>
      <c r="P205" s="161">
        <v>0</v>
      </c>
      <c r="Q205" s="161">
        <f>ROUND(E205*P205,5)</f>
        <v>0</v>
      </c>
      <c r="R205" s="161"/>
      <c r="S205" s="161"/>
      <c r="T205" s="162">
        <v>0.27889999999999998</v>
      </c>
      <c r="U205" s="161">
        <f>ROUND(E205*T205,2)</f>
        <v>98.45</v>
      </c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115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52"/>
      <c r="B206" s="152"/>
      <c r="C206" s="275" t="s">
        <v>455</v>
      </c>
      <c r="D206" s="274"/>
      <c r="E206" s="273"/>
      <c r="F206" s="168"/>
      <c r="G206" s="168"/>
      <c r="H206" s="168"/>
      <c r="I206" s="168"/>
      <c r="J206" s="168"/>
      <c r="K206" s="168"/>
      <c r="L206" s="168"/>
      <c r="M206" s="168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399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52"/>
      <c r="B207" s="152"/>
      <c r="C207" s="275" t="s">
        <v>457</v>
      </c>
      <c r="D207" s="274"/>
      <c r="E207" s="273"/>
      <c r="F207" s="168"/>
      <c r="G207" s="168"/>
      <c r="H207" s="168"/>
      <c r="I207" s="168"/>
      <c r="J207" s="168"/>
      <c r="K207" s="168"/>
      <c r="L207" s="168"/>
      <c r="M207" s="168"/>
      <c r="N207" s="161"/>
      <c r="O207" s="161"/>
      <c r="P207" s="161"/>
      <c r="Q207" s="161"/>
      <c r="R207" s="161"/>
      <c r="S207" s="161"/>
      <c r="T207" s="162"/>
      <c r="U207" s="16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399</v>
      </c>
      <c r="AF207" s="151">
        <v>0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2"/>
      <c r="B208" s="152"/>
      <c r="C208" s="275" t="s">
        <v>447</v>
      </c>
      <c r="D208" s="274"/>
      <c r="E208" s="273">
        <v>18.600000000000001</v>
      </c>
      <c r="F208" s="168"/>
      <c r="G208" s="168"/>
      <c r="H208" s="168"/>
      <c r="I208" s="168"/>
      <c r="J208" s="168"/>
      <c r="K208" s="168"/>
      <c r="L208" s="168"/>
      <c r="M208" s="168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399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52"/>
      <c r="B209" s="152"/>
      <c r="C209" s="275" t="s">
        <v>462</v>
      </c>
      <c r="D209" s="274"/>
      <c r="E209" s="273"/>
      <c r="F209" s="168"/>
      <c r="G209" s="168"/>
      <c r="H209" s="168"/>
      <c r="I209" s="168"/>
      <c r="J209" s="168"/>
      <c r="K209" s="168"/>
      <c r="L209" s="168"/>
      <c r="M209" s="168"/>
      <c r="N209" s="161"/>
      <c r="O209" s="161"/>
      <c r="P209" s="161"/>
      <c r="Q209" s="161"/>
      <c r="R209" s="161"/>
      <c r="S209" s="161"/>
      <c r="T209" s="162"/>
      <c r="U209" s="161"/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399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52"/>
      <c r="B210" s="152"/>
      <c r="C210" s="275" t="s">
        <v>446</v>
      </c>
      <c r="D210" s="274"/>
      <c r="E210" s="273">
        <v>154</v>
      </c>
      <c r="F210" s="168"/>
      <c r="G210" s="168"/>
      <c r="H210" s="168"/>
      <c r="I210" s="168"/>
      <c r="J210" s="168"/>
      <c r="K210" s="168"/>
      <c r="L210" s="168"/>
      <c r="M210" s="168"/>
      <c r="N210" s="161"/>
      <c r="O210" s="161"/>
      <c r="P210" s="161"/>
      <c r="Q210" s="161"/>
      <c r="R210" s="161"/>
      <c r="S210" s="161"/>
      <c r="T210" s="162"/>
      <c r="U210" s="161"/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399</v>
      </c>
      <c r="AF210" s="151">
        <v>0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2"/>
      <c r="B211" s="152"/>
      <c r="C211" s="275" t="s">
        <v>454</v>
      </c>
      <c r="D211" s="274"/>
      <c r="E211" s="273"/>
      <c r="F211" s="168"/>
      <c r="G211" s="168"/>
      <c r="H211" s="168"/>
      <c r="I211" s="168"/>
      <c r="J211" s="168"/>
      <c r="K211" s="168"/>
      <c r="L211" s="168"/>
      <c r="M211" s="168"/>
      <c r="N211" s="161"/>
      <c r="O211" s="161"/>
      <c r="P211" s="161"/>
      <c r="Q211" s="161"/>
      <c r="R211" s="161"/>
      <c r="S211" s="161"/>
      <c r="T211" s="162"/>
      <c r="U211" s="161"/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399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52"/>
      <c r="B212" s="152"/>
      <c r="C212" s="275" t="s">
        <v>457</v>
      </c>
      <c r="D212" s="274"/>
      <c r="E212" s="273"/>
      <c r="F212" s="168"/>
      <c r="G212" s="168"/>
      <c r="H212" s="168"/>
      <c r="I212" s="168"/>
      <c r="J212" s="168"/>
      <c r="K212" s="168"/>
      <c r="L212" s="168"/>
      <c r="M212" s="168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399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52"/>
      <c r="B213" s="152"/>
      <c r="C213" s="275" t="s">
        <v>434</v>
      </c>
      <c r="D213" s="274"/>
      <c r="E213" s="273">
        <v>39</v>
      </c>
      <c r="F213" s="168"/>
      <c r="G213" s="168"/>
      <c r="H213" s="168"/>
      <c r="I213" s="168"/>
      <c r="J213" s="168"/>
      <c r="K213" s="168"/>
      <c r="L213" s="168"/>
      <c r="M213" s="168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399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52"/>
      <c r="B214" s="152"/>
      <c r="C214" s="275" t="s">
        <v>463</v>
      </c>
      <c r="D214" s="274"/>
      <c r="E214" s="273"/>
      <c r="F214" s="168"/>
      <c r="G214" s="168"/>
      <c r="H214" s="168"/>
      <c r="I214" s="168"/>
      <c r="J214" s="168"/>
      <c r="K214" s="168"/>
      <c r="L214" s="168"/>
      <c r="M214" s="168"/>
      <c r="N214" s="161"/>
      <c r="O214" s="161"/>
      <c r="P214" s="161"/>
      <c r="Q214" s="161"/>
      <c r="R214" s="161"/>
      <c r="S214" s="161"/>
      <c r="T214" s="162"/>
      <c r="U214" s="161"/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399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52"/>
      <c r="B215" s="152"/>
      <c r="C215" s="275" t="s">
        <v>423</v>
      </c>
      <c r="D215" s="274"/>
      <c r="E215" s="273">
        <v>8.4</v>
      </c>
      <c r="F215" s="168"/>
      <c r="G215" s="168"/>
      <c r="H215" s="168"/>
      <c r="I215" s="168"/>
      <c r="J215" s="168"/>
      <c r="K215" s="168"/>
      <c r="L215" s="168"/>
      <c r="M215" s="168"/>
      <c r="N215" s="161"/>
      <c r="O215" s="161"/>
      <c r="P215" s="161"/>
      <c r="Q215" s="161"/>
      <c r="R215" s="161"/>
      <c r="S215" s="161"/>
      <c r="T215" s="162"/>
      <c r="U215" s="161"/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399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5">
      <c r="A216" s="152"/>
      <c r="B216" s="152"/>
      <c r="C216" s="275" t="s">
        <v>462</v>
      </c>
      <c r="D216" s="274"/>
      <c r="E216" s="273"/>
      <c r="F216" s="168"/>
      <c r="G216" s="168"/>
      <c r="H216" s="168"/>
      <c r="I216" s="168"/>
      <c r="J216" s="168"/>
      <c r="K216" s="168"/>
      <c r="L216" s="168"/>
      <c r="M216" s="168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399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52"/>
      <c r="B217" s="152"/>
      <c r="C217" s="275" t="s">
        <v>445</v>
      </c>
      <c r="D217" s="274"/>
      <c r="E217" s="273">
        <v>133</v>
      </c>
      <c r="F217" s="168"/>
      <c r="G217" s="168"/>
      <c r="H217" s="168"/>
      <c r="I217" s="168"/>
      <c r="J217" s="168"/>
      <c r="K217" s="168"/>
      <c r="L217" s="168"/>
      <c r="M217" s="168"/>
      <c r="N217" s="161"/>
      <c r="O217" s="161"/>
      <c r="P217" s="161"/>
      <c r="Q217" s="161"/>
      <c r="R217" s="161"/>
      <c r="S217" s="161"/>
      <c r="T217" s="162"/>
      <c r="U217" s="161"/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399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2">
        <v>73</v>
      </c>
      <c r="B218" s="152" t="s">
        <v>267</v>
      </c>
      <c r="C218" s="271" t="s">
        <v>268</v>
      </c>
      <c r="D218" s="160" t="s">
        <v>144</v>
      </c>
      <c r="E218" s="166">
        <v>184.8</v>
      </c>
      <c r="F218" s="270"/>
      <c r="G218" s="168">
        <f>ROUND(E218*F218,2)</f>
        <v>0</v>
      </c>
      <c r="H218" s="270"/>
      <c r="I218" s="168">
        <f>ROUND(E218*H218,2)</f>
        <v>0</v>
      </c>
      <c r="J218" s="270"/>
      <c r="K218" s="168">
        <f>ROUND(E218*J218,2)</f>
        <v>0</v>
      </c>
      <c r="L218" s="168">
        <v>21</v>
      </c>
      <c r="M218" s="168">
        <f>G218*(1+L218/100)</f>
        <v>0</v>
      </c>
      <c r="N218" s="161">
        <v>7.5000000000000002E-4</v>
      </c>
      <c r="O218" s="161">
        <f>ROUND(E218*N218,5)</f>
        <v>0.1386</v>
      </c>
      <c r="P218" s="161">
        <v>0</v>
      </c>
      <c r="Q218" s="161">
        <f>ROUND(E218*P218,5)</f>
        <v>0</v>
      </c>
      <c r="R218" s="161"/>
      <c r="S218" s="161"/>
      <c r="T218" s="162">
        <v>0.33279999999999998</v>
      </c>
      <c r="U218" s="161">
        <f>ROUND(E218*T218,2)</f>
        <v>61.5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115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2"/>
      <c r="B219" s="152"/>
      <c r="C219" s="275" t="s">
        <v>455</v>
      </c>
      <c r="D219" s="274"/>
      <c r="E219" s="273"/>
      <c r="F219" s="168"/>
      <c r="G219" s="168"/>
      <c r="H219" s="168"/>
      <c r="I219" s="168"/>
      <c r="J219" s="168"/>
      <c r="K219" s="168"/>
      <c r="L219" s="168"/>
      <c r="M219" s="168"/>
      <c r="N219" s="161"/>
      <c r="O219" s="161"/>
      <c r="P219" s="161"/>
      <c r="Q219" s="161"/>
      <c r="R219" s="161"/>
      <c r="S219" s="161"/>
      <c r="T219" s="162"/>
      <c r="U219" s="161"/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399</v>
      </c>
      <c r="AF219" s="151">
        <v>0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52"/>
      <c r="B220" s="152"/>
      <c r="C220" s="275" t="s">
        <v>457</v>
      </c>
      <c r="D220" s="274"/>
      <c r="E220" s="273"/>
      <c r="F220" s="168"/>
      <c r="G220" s="168"/>
      <c r="H220" s="168"/>
      <c r="I220" s="168"/>
      <c r="J220" s="168"/>
      <c r="K220" s="168"/>
      <c r="L220" s="168"/>
      <c r="M220" s="168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399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2"/>
      <c r="B221" s="152"/>
      <c r="C221" s="275" t="s">
        <v>444</v>
      </c>
      <c r="D221" s="274"/>
      <c r="E221" s="273">
        <v>81.599999999999994</v>
      </c>
      <c r="F221" s="168"/>
      <c r="G221" s="168"/>
      <c r="H221" s="168"/>
      <c r="I221" s="168"/>
      <c r="J221" s="168"/>
      <c r="K221" s="168"/>
      <c r="L221" s="168"/>
      <c r="M221" s="168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399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5">
      <c r="A222" s="152"/>
      <c r="B222" s="152"/>
      <c r="C222" s="275" t="s">
        <v>461</v>
      </c>
      <c r="D222" s="274"/>
      <c r="E222" s="273"/>
      <c r="F222" s="168"/>
      <c r="G222" s="168"/>
      <c r="H222" s="168"/>
      <c r="I222" s="168"/>
      <c r="J222" s="168"/>
      <c r="K222" s="168"/>
      <c r="L222" s="168"/>
      <c r="M222" s="168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399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5">
      <c r="A223" s="152"/>
      <c r="B223" s="152"/>
      <c r="C223" s="275" t="s">
        <v>441</v>
      </c>
      <c r="D223" s="274"/>
      <c r="E223" s="273">
        <v>6</v>
      </c>
      <c r="F223" s="168"/>
      <c r="G223" s="168"/>
      <c r="H223" s="168"/>
      <c r="I223" s="168"/>
      <c r="J223" s="168"/>
      <c r="K223" s="168"/>
      <c r="L223" s="168"/>
      <c r="M223" s="168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399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52"/>
      <c r="B224" s="152"/>
      <c r="C224" s="275" t="s">
        <v>460</v>
      </c>
      <c r="D224" s="274"/>
      <c r="E224" s="273"/>
      <c r="F224" s="168"/>
      <c r="G224" s="168"/>
      <c r="H224" s="168"/>
      <c r="I224" s="168"/>
      <c r="J224" s="168"/>
      <c r="K224" s="168"/>
      <c r="L224" s="168"/>
      <c r="M224" s="168"/>
      <c r="N224" s="161"/>
      <c r="O224" s="161"/>
      <c r="P224" s="161"/>
      <c r="Q224" s="161"/>
      <c r="R224" s="161"/>
      <c r="S224" s="161"/>
      <c r="T224" s="162"/>
      <c r="U224" s="161"/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399</v>
      </c>
      <c r="AF224" s="151">
        <v>0</v>
      </c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5">
      <c r="A225" s="152"/>
      <c r="B225" s="152"/>
      <c r="C225" s="275" t="s">
        <v>457</v>
      </c>
      <c r="D225" s="274"/>
      <c r="E225" s="273"/>
      <c r="F225" s="168"/>
      <c r="G225" s="168"/>
      <c r="H225" s="168"/>
      <c r="I225" s="168"/>
      <c r="J225" s="168"/>
      <c r="K225" s="168"/>
      <c r="L225" s="168"/>
      <c r="M225" s="168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399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5">
      <c r="A226" s="152"/>
      <c r="B226" s="152"/>
      <c r="C226" s="275" t="s">
        <v>430</v>
      </c>
      <c r="D226" s="274"/>
      <c r="E226" s="273">
        <v>91.2</v>
      </c>
      <c r="F226" s="168"/>
      <c r="G226" s="168"/>
      <c r="H226" s="168"/>
      <c r="I226" s="168"/>
      <c r="J226" s="168"/>
      <c r="K226" s="168"/>
      <c r="L226" s="168"/>
      <c r="M226" s="168"/>
      <c r="N226" s="161"/>
      <c r="O226" s="161"/>
      <c r="P226" s="161"/>
      <c r="Q226" s="161"/>
      <c r="R226" s="161"/>
      <c r="S226" s="161"/>
      <c r="T226" s="162"/>
      <c r="U226" s="161"/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399</v>
      </c>
      <c r="AF226" s="151">
        <v>0</v>
      </c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52"/>
      <c r="B227" s="152"/>
      <c r="C227" s="275" t="s">
        <v>459</v>
      </c>
      <c r="D227" s="274"/>
      <c r="E227" s="273"/>
      <c r="F227" s="168"/>
      <c r="G227" s="168"/>
      <c r="H227" s="168"/>
      <c r="I227" s="168"/>
      <c r="J227" s="168"/>
      <c r="K227" s="168"/>
      <c r="L227" s="168"/>
      <c r="M227" s="168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399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52"/>
      <c r="B228" s="152"/>
      <c r="C228" s="275" t="s">
        <v>441</v>
      </c>
      <c r="D228" s="274"/>
      <c r="E228" s="273">
        <v>6</v>
      </c>
      <c r="F228" s="168"/>
      <c r="G228" s="168"/>
      <c r="H228" s="168"/>
      <c r="I228" s="168"/>
      <c r="J228" s="168"/>
      <c r="K228" s="168"/>
      <c r="L228" s="168"/>
      <c r="M228" s="168"/>
      <c r="N228" s="161"/>
      <c r="O228" s="161"/>
      <c r="P228" s="161"/>
      <c r="Q228" s="161"/>
      <c r="R228" s="161"/>
      <c r="S228" s="161"/>
      <c r="T228" s="162"/>
      <c r="U228" s="16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399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52">
        <v>74</v>
      </c>
      <c r="B229" s="152" t="s">
        <v>269</v>
      </c>
      <c r="C229" s="271" t="s">
        <v>270</v>
      </c>
      <c r="D229" s="160" t="s">
        <v>144</v>
      </c>
      <c r="E229" s="166">
        <v>147</v>
      </c>
      <c r="F229" s="270"/>
      <c r="G229" s="168">
        <f>ROUND(E229*F229,2)</f>
        <v>0</v>
      </c>
      <c r="H229" s="270"/>
      <c r="I229" s="168">
        <f>ROUND(E229*H229,2)</f>
        <v>0</v>
      </c>
      <c r="J229" s="270"/>
      <c r="K229" s="168">
        <f>ROUND(E229*J229,2)</f>
        <v>0</v>
      </c>
      <c r="L229" s="168">
        <v>21</v>
      </c>
      <c r="M229" s="168">
        <f>G229*(1+L229/100)</f>
        <v>0</v>
      </c>
      <c r="N229" s="161">
        <v>1.01E-3</v>
      </c>
      <c r="O229" s="161">
        <f>ROUND(E229*N229,5)</f>
        <v>0.14846999999999999</v>
      </c>
      <c r="P229" s="161">
        <v>0</v>
      </c>
      <c r="Q229" s="161">
        <f>ROUND(E229*P229,5)</f>
        <v>0</v>
      </c>
      <c r="R229" s="161"/>
      <c r="S229" s="161"/>
      <c r="T229" s="162">
        <v>0.38469999999999999</v>
      </c>
      <c r="U229" s="161">
        <f>ROUND(E229*T229,2)</f>
        <v>56.55</v>
      </c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115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5">
      <c r="A230" s="152"/>
      <c r="B230" s="152"/>
      <c r="C230" s="275" t="s">
        <v>455</v>
      </c>
      <c r="D230" s="274"/>
      <c r="E230" s="273"/>
      <c r="F230" s="168"/>
      <c r="G230" s="168"/>
      <c r="H230" s="168"/>
      <c r="I230" s="168"/>
      <c r="J230" s="168"/>
      <c r="K230" s="168"/>
      <c r="L230" s="168"/>
      <c r="M230" s="168"/>
      <c r="N230" s="161"/>
      <c r="O230" s="161"/>
      <c r="P230" s="161"/>
      <c r="Q230" s="161"/>
      <c r="R230" s="161"/>
      <c r="S230" s="161"/>
      <c r="T230" s="162"/>
      <c r="U230" s="161"/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399</v>
      </c>
      <c r="AF230" s="151">
        <v>0</v>
      </c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5">
      <c r="A231" s="152"/>
      <c r="B231" s="152"/>
      <c r="C231" s="275" t="s">
        <v>453</v>
      </c>
      <c r="D231" s="274"/>
      <c r="E231" s="273"/>
      <c r="F231" s="168"/>
      <c r="G231" s="168"/>
      <c r="H231" s="168"/>
      <c r="I231" s="168"/>
      <c r="J231" s="168"/>
      <c r="K231" s="168"/>
      <c r="L231" s="168"/>
      <c r="M231" s="168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399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5">
      <c r="A232" s="152"/>
      <c r="B232" s="152"/>
      <c r="C232" s="275" t="s">
        <v>440</v>
      </c>
      <c r="D232" s="274"/>
      <c r="E232" s="273">
        <v>60</v>
      </c>
      <c r="F232" s="168"/>
      <c r="G232" s="168"/>
      <c r="H232" s="168"/>
      <c r="I232" s="168"/>
      <c r="J232" s="168"/>
      <c r="K232" s="168"/>
      <c r="L232" s="168"/>
      <c r="M232" s="168"/>
      <c r="N232" s="161"/>
      <c r="O232" s="161"/>
      <c r="P232" s="161"/>
      <c r="Q232" s="161"/>
      <c r="R232" s="161"/>
      <c r="S232" s="161"/>
      <c r="T232" s="162"/>
      <c r="U232" s="161"/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399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5">
      <c r="A233" s="152"/>
      <c r="B233" s="152"/>
      <c r="C233" s="275" t="s">
        <v>456</v>
      </c>
      <c r="D233" s="274"/>
      <c r="E233" s="273"/>
      <c r="F233" s="168"/>
      <c r="G233" s="168"/>
      <c r="H233" s="168"/>
      <c r="I233" s="168"/>
      <c r="J233" s="168"/>
      <c r="K233" s="168"/>
      <c r="L233" s="168"/>
      <c r="M233" s="168"/>
      <c r="N233" s="161"/>
      <c r="O233" s="161"/>
      <c r="P233" s="161"/>
      <c r="Q233" s="161"/>
      <c r="R233" s="161"/>
      <c r="S233" s="161"/>
      <c r="T233" s="162"/>
      <c r="U233" s="161"/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399</v>
      </c>
      <c r="AF233" s="151">
        <v>0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5">
      <c r="A234" s="152"/>
      <c r="B234" s="152"/>
      <c r="C234" s="275" t="s">
        <v>427</v>
      </c>
      <c r="D234" s="274"/>
      <c r="E234" s="273">
        <v>3.6</v>
      </c>
      <c r="F234" s="168"/>
      <c r="G234" s="168"/>
      <c r="H234" s="168"/>
      <c r="I234" s="168"/>
      <c r="J234" s="168"/>
      <c r="K234" s="168"/>
      <c r="L234" s="168"/>
      <c r="M234" s="168"/>
      <c r="N234" s="161"/>
      <c r="O234" s="161"/>
      <c r="P234" s="161"/>
      <c r="Q234" s="161"/>
      <c r="R234" s="161"/>
      <c r="S234" s="161"/>
      <c r="T234" s="162"/>
      <c r="U234" s="161"/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399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5">
      <c r="A235" s="152"/>
      <c r="B235" s="152"/>
      <c r="C235" s="275" t="s">
        <v>458</v>
      </c>
      <c r="D235" s="274"/>
      <c r="E235" s="273"/>
      <c r="F235" s="168"/>
      <c r="G235" s="168"/>
      <c r="H235" s="168"/>
      <c r="I235" s="168"/>
      <c r="J235" s="168"/>
      <c r="K235" s="168"/>
      <c r="L235" s="168"/>
      <c r="M235" s="168"/>
      <c r="N235" s="161"/>
      <c r="O235" s="161"/>
      <c r="P235" s="161"/>
      <c r="Q235" s="161"/>
      <c r="R235" s="161"/>
      <c r="S235" s="161"/>
      <c r="T235" s="162"/>
      <c r="U235" s="161"/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399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5">
      <c r="A236" s="152"/>
      <c r="B236" s="152"/>
      <c r="C236" s="275" t="s">
        <v>457</v>
      </c>
      <c r="D236" s="274"/>
      <c r="E236" s="273"/>
      <c r="F236" s="168"/>
      <c r="G236" s="168"/>
      <c r="H236" s="168"/>
      <c r="I236" s="168"/>
      <c r="J236" s="168"/>
      <c r="K236" s="168"/>
      <c r="L236" s="168"/>
      <c r="M236" s="168"/>
      <c r="N236" s="161"/>
      <c r="O236" s="161"/>
      <c r="P236" s="161"/>
      <c r="Q236" s="161"/>
      <c r="R236" s="161"/>
      <c r="S236" s="161"/>
      <c r="T236" s="162"/>
      <c r="U236" s="161"/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399</v>
      </c>
      <c r="AF236" s="151">
        <v>0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5">
      <c r="A237" s="152"/>
      <c r="B237" s="152"/>
      <c r="C237" s="275" t="s">
        <v>428</v>
      </c>
      <c r="D237" s="274"/>
      <c r="E237" s="273">
        <v>79.8</v>
      </c>
      <c r="F237" s="168"/>
      <c r="G237" s="168"/>
      <c r="H237" s="168"/>
      <c r="I237" s="168"/>
      <c r="J237" s="168"/>
      <c r="K237" s="168"/>
      <c r="L237" s="168"/>
      <c r="M237" s="168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399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5">
      <c r="A238" s="152"/>
      <c r="B238" s="152"/>
      <c r="C238" s="275" t="s">
        <v>456</v>
      </c>
      <c r="D238" s="274"/>
      <c r="E238" s="273"/>
      <c r="F238" s="168"/>
      <c r="G238" s="168"/>
      <c r="H238" s="168"/>
      <c r="I238" s="168"/>
      <c r="J238" s="168"/>
      <c r="K238" s="168"/>
      <c r="L238" s="168"/>
      <c r="M238" s="168"/>
      <c r="N238" s="161"/>
      <c r="O238" s="161"/>
      <c r="P238" s="161"/>
      <c r="Q238" s="161"/>
      <c r="R238" s="161"/>
      <c r="S238" s="161"/>
      <c r="T238" s="162"/>
      <c r="U238" s="161"/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399</v>
      </c>
      <c r="AF238" s="151">
        <v>0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5">
      <c r="A239" s="152"/>
      <c r="B239" s="152"/>
      <c r="C239" s="275" t="s">
        <v>427</v>
      </c>
      <c r="D239" s="274"/>
      <c r="E239" s="273">
        <v>3.6</v>
      </c>
      <c r="F239" s="168"/>
      <c r="G239" s="168"/>
      <c r="H239" s="168"/>
      <c r="I239" s="168"/>
      <c r="J239" s="168"/>
      <c r="K239" s="168"/>
      <c r="L239" s="168"/>
      <c r="M239" s="168"/>
      <c r="N239" s="161"/>
      <c r="O239" s="161"/>
      <c r="P239" s="161"/>
      <c r="Q239" s="161"/>
      <c r="R239" s="161"/>
      <c r="S239" s="161"/>
      <c r="T239" s="162"/>
      <c r="U239" s="161"/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399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5">
      <c r="A240" s="152">
        <v>75</v>
      </c>
      <c r="B240" s="152" t="s">
        <v>271</v>
      </c>
      <c r="C240" s="271" t="s">
        <v>272</v>
      </c>
      <c r="D240" s="160" t="s">
        <v>144</v>
      </c>
      <c r="E240" s="166">
        <v>58.2</v>
      </c>
      <c r="F240" s="270"/>
      <c r="G240" s="168">
        <f>ROUND(E240*F240,2)</f>
        <v>0</v>
      </c>
      <c r="H240" s="270"/>
      <c r="I240" s="168">
        <f>ROUND(E240*H240,2)</f>
        <v>0</v>
      </c>
      <c r="J240" s="270"/>
      <c r="K240" s="168">
        <f>ROUND(E240*J240,2)</f>
        <v>0</v>
      </c>
      <c r="L240" s="168">
        <v>21</v>
      </c>
      <c r="M240" s="168">
        <f>G240*(1+L240/100)</f>
        <v>0</v>
      </c>
      <c r="N240" s="161">
        <v>1.41E-3</v>
      </c>
      <c r="O240" s="161">
        <f>ROUND(E240*N240,5)</f>
        <v>8.2059999999999994E-2</v>
      </c>
      <c r="P240" s="161">
        <v>0</v>
      </c>
      <c r="Q240" s="161">
        <f>ROUND(E240*P240,5)</f>
        <v>0</v>
      </c>
      <c r="R240" s="161"/>
      <c r="S240" s="161"/>
      <c r="T240" s="162">
        <v>0.47670000000000001</v>
      </c>
      <c r="U240" s="161">
        <f>ROUND(E240*T240,2)</f>
        <v>27.74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115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5">
      <c r="A241" s="152"/>
      <c r="B241" s="152"/>
      <c r="C241" s="275" t="s">
        <v>455</v>
      </c>
      <c r="D241" s="274"/>
      <c r="E241" s="273"/>
      <c r="F241" s="168"/>
      <c r="G241" s="168"/>
      <c r="H241" s="168"/>
      <c r="I241" s="168"/>
      <c r="J241" s="168"/>
      <c r="K241" s="168"/>
      <c r="L241" s="168"/>
      <c r="M241" s="168"/>
      <c r="N241" s="161"/>
      <c r="O241" s="161"/>
      <c r="P241" s="161"/>
      <c r="Q241" s="161"/>
      <c r="R241" s="161"/>
      <c r="S241" s="161"/>
      <c r="T241" s="162"/>
      <c r="U241" s="161"/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399</v>
      </c>
      <c r="AF241" s="151">
        <v>0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5">
      <c r="A242" s="152"/>
      <c r="B242" s="152"/>
      <c r="C242" s="275" t="s">
        <v>453</v>
      </c>
      <c r="D242" s="274"/>
      <c r="E242" s="273"/>
      <c r="F242" s="168"/>
      <c r="G242" s="168"/>
      <c r="H242" s="168"/>
      <c r="I242" s="168"/>
      <c r="J242" s="168"/>
      <c r="K242" s="168"/>
      <c r="L242" s="168"/>
      <c r="M242" s="168"/>
      <c r="N242" s="161"/>
      <c r="O242" s="161"/>
      <c r="P242" s="161"/>
      <c r="Q242" s="161"/>
      <c r="R242" s="161"/>
      <c r="S242" s="161"/>
      <c r="T242" s="162"/>
      <c r="U242" s="16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399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5">
      <c r="A243" s="152"/>
      <c r="B243" s="152"/>
      <c r="C243" s="275" t="s">
        <v>438</v>
      </c>
      <c r="D243" s="274"/>
      <c r="E243" s="273">
        <v>25.8</v>
      </c>
      <c r="F243" s="168"/>
      <c r="G243" s="168"/>
      <c r="H243" s="168"/>
      <c r="I243" s="168"/>
      <c r="J243" s="168"/>
      <c r="K243" s="168"/>
      <c r="L243" s="168"/>
      <c r="M243" s="168"/>
      <c r="N243" s="161"/>
      <c r="O243" s="161"/>
      <c r="P243" s="161"/>
      <c r="Q243" s="161"/>
      <c r="R243" s="161"/>
      <c r="S243" s="161"/>
      <c r="T243" s="162"/>
      <c r="U243" s="161"/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399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5">
      <c r="A244" s="152"/>
      <c r="B244" s="152"/>
      <c r="C244" s="275" t="s">
        <v>424</v>
      </c>
      <c r="D244" s="274"/>
      <c r="E244" s="273"/>
      <c r="F244" s="168"/>
      <c r="G244" s="168"/>
      <c r="H244" s="168"/>
      <c r="I244" s="168"/>
      <c r="J244" s="168"/>
      <c r="K244" s="168"/>
      <c r="L244" s="168"/>
      <c r="M244" s="168"/>
      <c r="N244" s="161"/>
      <c r="O244" s="161"/>
      <c r="P244" s="161"/>
      <c r="Q244" s="161"/>
      <c r="R244" s="161"/>
      <c r="S244" s="161"/>
      <c r="T244" s="162"/>
      <c r="U244" s="161"/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399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5">
      <c r="A245" s="152"/>
      <c r="B245" s="152"/>
      <c r="C245" s="275" t="s">
        <v>423</v>
      </c>
      <c r="D245" s="274"/>
      <c r="E245" s="273">
        <v>8.4</v>
      </c>
      <c r="F245" s="168"/>
      <c r="G245" s="168"/>
      <c r="H245" s="168"/>
      <c r="I245" s="168"/>
      <c r="J245" s="168"/>
      <c r="K245" s="168"/>
      <c r="L245" s="168"/>
      <c r="M245" s="168"/>
      <c r="N245" s="161"/>
      <c r="O245" s="161"/>
      <c r="P245" s="161"/>
      <c r="Q245" s="161"/>
      <c r="R245" s="161"/>
      <c r="S245" s="161"/>
      <c r="T245" s="162"/>
      <c r="U245" s="161"/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399</v>
      </c>
      <c r="AF245" s="151">
        <v>0</v>
      </c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5">
      <c r="A246" s="152"/>
      <c r="B246" s="152"/>
      <c r="C246" s="275" t="s">
        <v>454</v>
      </c>
      <c r="D246" s="274"/>
      <c r="E246" s="273"/>
      <c r="F246" s="168"/>
      <c r="G246" s="168"/>
      <c r="H246" s="168"/>
      <c r="I246" s="168"/>
      <c r="J246" s="168"/>
      <c r="K246" s="168"/>
      <c r="L246" s="168"/>
      <c r="M246" s="168"/>
      <c r="N246" s="161"/>
      <c r="O246" s="161"/>
      <c r="P246" s="161"/>
      <c r="Q246" s="161"/>
      <c r="R246" s="161"/>
      <c r="S246" s="161"/>
      <c r="T246" s="162"/>
      <c r="U246" s="161"/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399</v>
      </c>
      <c r="AF246" s="151">
        <v>0</v>
      </c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5">
      <c r="A247" s="152"/>
      <c r="B247" s="152"/>
      <c r="C247" s="275" t="s">
        <v>453</v>
      </c>
      <c r="D247" s="274"/>
      <c r="E247" s="273"/>
      <c r="F247" s="168"/>
      <c r="G247" s="168"/>
      <c r="H247" s="168"/>
      <c r="I247" s="168"/>
      <c r="J247" s="168"/>
      <c r="K247" s="168"/>
      <c r="L247" s="168"/>
      <c r="M247" s="168"/>
      <c r="N247" s="161"/>
      <c r="O247" s="161"/>
      <c r="P247" s="161"/>
      <c r="Q247" s="161"/>
      <c r="R247" s="161"/>
      <c r="S247" s="161"/>
      <c r="T247" s="162"/>
      <c r="U247" s="161"/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399</v>
      </c>
      <c r="AF247" s="151">
        <v>0</v>
      </c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5">
      <c r="A248" s="152"/>
      <c r="B248" s="152"/>
      <c r="C248" s="275" t="s">
        <v>425</v>
      </c>
      <c r="D248" s="274"/>
      <c r="E248" s="273">
        <v>15.6</v>
      </c>
      <c r="F248" s="168"/>
      <c r="G248" s="168"/>
      <c r="H248" s="168"/>
      <c r="I248" s="168"/>
      <c r="J248" s="168"/>
      <c r="K248" s="168"/>
      <c r="L248" s="168"/>
      <c r="M248" s="168"/>
      <c r="N248" s="161"/>
      <c r="O248" s="161"/>
      <c r="P248" s="161"/>
      <c r="Q248" s="161"/>
      <c r="R248" s="161"/>
      <c r="S248" s="161"/>
      <c r="T248" s="162"/>
      <c r="U248" s="161"/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399</v>
      </c>
      <c r="AF248" s="151">
        <v>0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5">
      <c r="A249" s="152"/>
      <c r="B249" s="152"/>
      <c r="C249" s="275" t="s">
        <v>424</v>
      </c>
      <c r="D249" s="274"/>
      <c r="E249" s="273"/>
      <c r="F249" s="168"/>
      <c r="G249" s="168"/>
      <c r="H249" s="168"/>
      <c r="I249" s="168"/>
      <c r="J249" s="168"/>
      <c r="K249" s="168"/>
      <c r="L249" s="168"/>
      <c r="M249" s="168"/>
      <c r="N249" s="161"/>
      <c r="O249" s="161"/>
      <c r="P249" s="161"/>
      <c r="Q249" s="161"/>
      <c r="R249" s="161"/>
      <c r="S249" s="161"/>
      <c r="T249" s="162"/>
      <c r="U249" s="161"/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399</v>
      </c>
      <c r="AF249" s="151">
        <v>0</v>
      </c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5">
      <c r="A250" s="152"/>
      <c r="B250" s="152"/>
      <c r="C250" s="275" t="s">
        <v>423</v>
      </c>
      <c r="D250" s="274"/>
      <c r="E250" s="273">
        <v>8.4</v>
      </c>
      <c r="F250" s="168"/>
      <c r="G250" s="168"/>
      <c r="H250" s="168"/>
      <c r="I250" s="168"/>
      <c r="J250" s="168"/>
      <c r="K250" s="168"/>
      <c r="L250" s="168"/>
      <c r="M250" s="168"/>
      <c r="N250" s="161"/>
      <c r="O250" s="161"/>
      <c r="P250" s="161"/>
      <c r="Q250" s="161"/>
      <c r="R250" s="161"/>
      <c r="S250" s="161"/>
      <c r="T250" s="162"/>
      <c r="U250" s="161"/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399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0.399999999999999" outlineLevel="1" x14ac:dyDescent="0.25">
      <c r="A251" s="152">
        <v>76</v>
      </c>
      <c r="B251" s="152" t="s">
        <v>273</v>
      </c>
      <c r="C251" s="271" t="s">
        <v>274</v>
      </c>
      <c r="D251" s="160" t="s">
        <v>144</v>
      </c>
      <c r="E251" s="166">
        <v>347.4</v>
      </c>
      <c r="F251" s="270"/>
      <c r="G251" s="168">
        <f>ROUND(E251*F251,2)</f>
        <v>0</v>
      </c>
      <c r="H251" s="270"/>
      <c r="I251" s="168">
        <f>ROUND(E251*H251,2)</f>
        <v>0</v>
      </c>
      <c r="J251" s="270"/>
      <c r="K251" s="168">
        <f>ROUND(E251*J251,2)</f>
        <v>0</v>
      </c>
      <c r="L251" s="168">
        <v>21</v>
      </c>
      <c r="M251" s="168">
        <f>G251*(1+L251/100)</f>
        <v>0</v>
      </c>
      <c r="N251" s="161">
        <v>3.0000000000000001E-5</v>
      </c>
      <c r="O251" s="161">
        <f>ROUND(E251*N251,5)</f>
        <v>1.042E-2</v>
      </c>
      <c r="P251" s="161">
        <v>0</v>
      </c>
      <c r="Q251" s="161">
        <f>ROUND(E251*P251,5)</f>
        <v>0</v>
      </c>
      <c r="R251" s="161"/>
      <c r="S251" s="161"/>
      <c r="T251" s="162">
        <v>0.129</v>
      </c>
      <c r="U251" s="161">
        <f>ROUND(E251*T251,2)</f>
        <v>44.81</v>
      </c>
      <c r="V251" s="151"/>
      <c r="W251" s="151"/>
      <c r="X251" s="151"/>
      <c r="Y251" s="151"/>
      <c r="Z251" s="151"/>
      <c r="AA251" s="151"/>
      <c r="AB251" s="151"/>
      <c r="AC251" s="151"/>
      <c r="AD251" s="151"/>
      <c r="AE251" s="151" t="s">
        <v>115</v>
      </c>
      <c r="AF251" s="151"/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5">
      <c r="A252" s="152"/>
      <c r="B252" s="152"/>
      <c r="C252" s="275" t="s">
        <v>452</v>
      </c>
      <c r="D252" s="274"/>
      <c r="E252" s="273"/>
      <c r="F252" s="168"/>
      <c r="G252" s="168"/>
      <c r="H252" s="168"/>
      <c r="I252" s="168"/>
      <c r="J252" s="168"/>
      <c r="K252" s="168"/>
      <c r="L252" s="168"/>
      <c r="M252" s="168"/>
      <c r="N252" s="161"/>
      <c r="O252" s="161"/>
      <c r="P252" s="161"/>
      <c r="Q252" s="161"/>
      <c r="R252" s="161"/>
      <c r="S252" s="161"/>
      <c r="T252" s="162"/>
      <c r="U252" s="161"/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399</v>
      </c>
      <c r="AF252" s="151">
        <v>0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5">
      <c r="A253" s="152"/>
      <c r="B253" s="152"/>
      <c r="C253" s="275" t="s">
        <v>451</v>
      </c>
      <c r="D253" s="274"/>
      <c r="E253" s="273">
        <v>2.4</v>
      </c>
      <c r="F253" s="168"/>
      <c r="G253" s="168"/>
      <c r="H253" s="168"/>
      <c r="I253" s="168"/>
      <c r="J253" s="168"/>
      <c r="K253" s="168"/>
      <c r="L253" s="168"/>
      <c r="M253" s="168"/>
      <c r="N253" s="161"/>
      <c r="O253" s="161"/>
      <c r="P253" s="161"/>
      <c r="Q253" s="161"/>
      <c r="R253" s="161"/>
      <c r="S253" s="161"/>
      <c r="T253" s="162"/>
      <c r="U253" s="161"/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399</v>
      </c>
      <c r="AF253" s="151">
        <v>0</v>
      </c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5">
      <c r="A254" s="152"/>
      <c r="B254" s="152"/>
      <c r="C254" s="275" t="s">
        <v>443</v>
      </c>
      <c r="D254" s="274"/>
      <c r="E254" s="273"/>
      <c r="F254" s="168"/>
      <c r="G254" s="168"/>
      <c r="H254" s="168"/>
      <c r="I254" s="168"/>
      <c r="J254" s="168"/>
      <c r="K254" s="168"/>
      <c r="L254" s="168"/>
      <c r="M254" s="168"/>
      <c r="N254" s="161"/>
      <c r="O254" s="161"/>
      <c r="P254" s="161"/>
      <c r="Q254" s="161"/>
      <c r="R254" s="161"/>
      <c r="S254" s="161"/>
      <c r="T254" s="162"/>
      <c r="U254" s="161"/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399</v>
      </c>
      <c r="AF254" s="151">
        <v>0</v>
      </c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5">
      <c r="A255" s="152"/>
      <c r="B255" s="152"/>
      <c r="C255" s="275" t="s">
        <v>450</v>
      </c>
      <c r="D255" s="274"/>
      <c r="E255" s="273">
        <v>185</v>
      </c>
      <c r="F255" s="168"/>
      <c r="G255" s="168"/>
      <c r="H255" s="168"/>
      <c r="I255" s="168"/>
      <c r="J255" s="168"/>
      <c r="K255" s="168"/>
      <c r="L255" s="168"/>
      <c r="M255" s="168"/>
      <c r="N255" s="161"/>
      <c r="O255" s="161"/>
      <c r="P255" s="161"/>
      <c r="Q255" s="161"/>
      <c r="R255" s="161"/>
      <c r="S255" s="161"/>
      <c r="T255" s="162"/>
      <c r="U255" s="161"/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399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5">
      <c r="A256" s="152"/>
      <c r="B256" s="152"/>
      <c r="C256" s="275" t="s">
        <v>442</v>
      </c>
      <c r="D256" s="274"/>
      <c r="E256" s="273"/>
      <c r="F256" s="168"/>
      <c r="G256" s="168"/>
      <c r="H256" s="168"/>
      <c r="I256" s="168"/>
      <c r="J256" s="168"/>
      <c r="K256" s="168"/>
      <c r="L256" s="168"/>
      <c r="M256" s="168"/>
      <c r="N256" s="161"/>
      <c r="O256" s="161"/>
      <c r="P256" s="161"/>
      <c r="Q256" s="161"/>
      <c r="R256" s="161"/>
      <c r="S256" s="161"/>
      <c r="T256" s="162"/>
      <c r="U256" s="161"/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399</v>
      </c>
      <c r="AF256" s="151">
        <v>0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5">
      <c r="A257" s="152"/>
      <c r="B257" s="152"/>
      <c r="C257" s="275" t="s">
        <v>449</v>
      </c>
      <c r="D257" s="274"/>
      <c r="E257" s="273">
        <v>160</v>
      </c>
      <c r="F257" s="168"/>
      <c r="G257" s="168"/>
      <c r="H257" s="168"/>
      <c r="I257" s="168"/>
      <c r="J257" s="168"/>
      <c r="K257" s="168"/>
      <c r="L257" s="168"/>
      <c r="M257" s="168"/>
      <c r="N257" s="161"/>
      <c r="O257" s="161"/>
      <c r="P257" s="161"/>
      <c r="Q257" s="161"/>
      <c r="R257" s="161"/>
      <c r="S257" s="161"/>
      <c r="T257" s="162"/>
      <c r="U257" s="161"/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399</v>
      </c>
      <c r="AF257" s="151">
        <v>0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0.399999999999999" outlineLevel="1" x14ac:dyDescent="0.25">
      <c r="A258" s="152">
        <v>77</v>
      </c>
      <c r="B258" s="152" t="s">
        <v>275</v>
      </c>
      <c r="C258" s="271" t="s">
        <v>276</v>
      </c>
      <c r="D258" s="160" t="s">
        <v>144</v>
      </c>
      <c r="E258" s="166">
        <v>305.60000000000002</v>
      </c>
      <c r="F258" s="270"/>
      <c r="G258" s="168">
        <f>ROUND(E258*F258,2)</f>
        <v>0</v>
      </c>
      <c r="H258" s="270"/>
      <c r="I258" s="168">
        <f>ROUND(E258*H258,2)</f>
        <v>0</v>
      </c>
      <c r="J258" s="270"/>
      <c r="K258" s="168">
        <f>ROUND(E258*J258,2)</f>
        <v>0</v>
      </c>
      <c r="L258" s="168">
        <v>21</v>
      </c>
      <c r="M258" s="168">
        <f>G258*(1+L258/100)</f>
        <v>0</v>
      </c>
      <c r="N258" s="161">
        <v>6.0000000000000002E-5</v>
      </c>
      <c r="O258" s="161">
        <f>ROUND(E258*N258,5)</f>
        <v>1.8339999999999999E-2</v>
      </c>
      <c r="P258" s="161">
        <v>0</v>
      </c>
      <c r="Q258" s="161">
        <f>ROUND(E258*P258,5)</f>
        <v>0</v>
      </c>
      <c r="R258" s="161"/>
      <c r="S258" s="161"/>
      <c r="T258" s="162">
        <v>0.129</v>
      </c>
      <c r="U258" s="161">
        <f>ROUND(E258*T258,2)</f>
        <v>39.42</v>
      </c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115</v>
      </c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52"/>
      <c r="B259" s="152"/>
      <c r="C259" s="275" t="s">
        <v>448</v>
      </c>
      <c r="D259" s="274"/>
      <c r="E259" s="273"/>
      <c r="F259" s="168"/>
      <c r="G259" s="168"/>
      <c r="H259" s="168"/>
      <c r="I259" s="168"/>
      <c r="J259" s="168"/>
      <c r="K259" s="168"/>
      <c r="L259" s="168"/>
      <c r="M259" s="168"/>
      <c r="N259" s="161"/>
      <c r="O259" s="161"/>
      <c r="P259" s="161"/>
      <c r="Q259" s="161"/>
      <c r="R259" s="161"/>
      <c r="S259" s="161"/>
      <c r="T259" s="162"/>
      <c r="U259" s="161"/>
      <c r="V259" s="151"/>
      <c r="W259" s="151"/>
      <c r="X259" s="151"/>
      <c r="Y259" s="151"/>
      <c r="Z259" s="151"/>
      <c r="AA259" s="151"/>
      <c r="AB259" s="151"/>
      <c r="AC259" s="151"/>
      <c r="AD259" s="151"/>
      <c r="AE259" s="151" t="s">
        <v>399</v>
      </c>
      <c r="AF259" s="151">
        <v>0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5">
      <c r="A260" s="152"/>
      <c r="B260" s="152"/>
      <c r="C260" s="275" t="s">
        <v>447</v>
      </c>
      <c r="D260" s="274"/>
      <c r="E260" s="273">
        <v>18.600000000000001</v>
      </c>
      <c r="F260" s="168"/>
      <c r="G260" s="168"/>
      <c r="H260" s="168"/>
      <c r="I260" s="168"/>
      <c r="J260" s="168"/>
      <c r="K260" s="168"/>
      <c r="L260" s="168"/>
      <c r="M260" s="168"/>
      <c r="N260" s="161"/>
      <c r="O260" s="161"/>
      <c r="P260" s="161"/>
      <c r="Q260" s="161"/>
      <c r="R260" s="161"/>
      <c r="S260" s="161"/>
      <c r="T260" s="162"/>
      <c r="U260" s="161"/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399</v>
      </c>
      <c r="AF260" s="151">
        <v>0</v>
      </c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5">
      <c r="A261" s="152"/>
      <c r="B261" s="152"/>
      <c r="C261" s="275" t="s">
        <v>443</v>
      </c>
      <c r="D261" s="274"/>
      <c r="E261" s="273"/>
      <c r="F261" s="168"/>
      <c r="G261" s="168"/>
      <c r="H261" s="168"/>
      <c r="I261" s="168"/>
      <c r="J261" s="168"/>
      <c r="K261" s="168"/>
      <c r="L261" s="168"/>
      <c r="M261" s="168"/>
      <c r="N261" s="161"/>
      <c r="O261" s="161"/>
      <c r="P261" s="161"/>
      <c r="Q261" s="161"/>
      <c r="R261" s="161"/>
      <c r="S261" s="161"/>
      <c r="T261" s="162"/>
      <c r="U261" s="161"/>
      <c r="V261" s="151"/>
      <c r="W261" s="151"/>
      <c r="X261" s="151"/>
      <c r="Y261" s="151"/>
      <c r="Z261" s="151"/>
      <c r="AA261" s="151"/>
      <c r="AB261" s="151"/>
      <c r="AC261" s="151"/>
      <c r="AD261" s="151"/>
      <c r="AE261" s="151" t="s">
        <v>399</v>
      </c>
      <c r="AF261" s="151">
        <v>0</v>
      </c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5">
      <c r="A262" s="152"/>
      <c r="B262" s="152"/>
      <c r="C262" s="275" t="s">
        <v>446</v>
      </c>
      <c r="D262" s="274"/>
      <c r="E262" s="273">
        <v>154</v>
      </c>
      <c r="F262" s="168"/>
      <c r="G262" s="168"/>
      <c r="H262" s="168"/>
      <c r="I262" s="168"/>
      <c r="J262" s="168"/>
      <c r="K262" s="168"/>
      <c r="L262" s="168"/>
      <c r="M262" s="168"/>
      <c r="N262" s="161"/>
      <c r="O262" s="161"/>
      <c r="P262" s="161"/>
      <c r="Q262" s="161"/>
      <c r="R262" s="161"/>
      <c r="S262" s="161"/>
      <c r="T262" s="162"/>
      <c r="U262" s="161"/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399</v>
      </c>
      <c r="AF262" s="151">
        <v>0</v>
      </c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5">
      <c r="A263" s="152"/>
      <c r="B263" s="152"/>
      <c r="C263" s="275" t="s">
        <v>442</v>
      </c>
      <c r="D263" s="274"/>
      <c r="E263" s="273"/>
      <c r="F263" s="168"/>
      <c r="G263" s="168"/>
      <c r="H263" s="168"/>
      <c r="I263" s="168"/>
      <c r="J263" s="168"/>
      <c r="K263" s="168"/>
      <c r="L263" s="168"/>
      <c r="M263" s="168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399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5">
      <c r="A264" s="152"/>
      <c r="B264" s="152"/>
      <c r="C264" s="275" t="s">
        <v>445</v>
      </c>
      <c r="D264" s="274"/>
      <c r="E264" s="273">
        <v>133</v>
      </c>
      <c r="F264" s="168"/>
      <c r="G264" s="168"/>
      <c r="H264" s="168"/>
      <c r="I264" s="168"/>
      <c r="J264" s="168"/>
      <c r="K264" s="168"/>
      <c r="L264" s="168"/>
      <c r="M264" s="168"/>
      <c r="N264" s="161"/>
      <c r="O264" s="161"/>
      <c r="P264" s="161"/>
      <c r="Q264" s="161"/>
      <c r="R264" s="161"/>
      <c r="S264" s="161"/>
      <c r="T264" s="162"/>
      <c r="U264" s="161"/>
      <c r="V264" s="151"/>
      <c r="W264" s="151"/>
      <c r="X264" s="151"/>
      <c r="Y264" s="151"/>
      <c r="Z264" s="151"/>
      <c r="AA264" s="151"/>
      <c r="AB264" s="151"/>
      <c r="AC264" s="151"/>
      <c r="AD264" s="151"/>
      <c r="AE264" s="151" t="s">
        <v>399</v>
      </c>
      <c r="AF264" s="151">
        <v>0</v>
      </c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ht="20.399999999999999" outlineLevel="1" x14ac:dyDescent="0.25">
      <c r="A265" s="152">
        <v>78</v>
      </c>
      <c r="B265" s="152" t="s">
        <v>277</v>
      </c>
      <c r="C265" s="271" t="s">
        <v>278</v>
      </c>
      <c r="D265" s="160" t="s">
        <v>144</v>
      </c>
      <c r="E265" s="166">
        <v>93.6</v>
      </c>
      <c r="F265" s="270"/>
      <c r="G265" s="168">
        <f>ROUND(E265*F265,2)</f>
        <v>0</v>
      </c>
      <c r="H265" s="270"/>
      <c r="I265" s="168">
        <f>ROUND(E265*H265,2)</f>
        <v>0</v>
      </c>
      <c r="J265" s="270"/>
      <c r="K265" s="168">
        <f>ROUND(E265*J265,2)</f>
        <v>0</v>
      </c>
      <c r="L265" s="168">
        <v>21</v>
      </c>
      <c r="M265" s="168">
        <f>G265*(1+L265/100)</f>
        <v>0</v>
      </c>
      <c r="N265" s="161">
        <v>6.0000000000000002E-5</v>
      </c>
      <c r="O265" s="161">
        <f>ROUND(E265*N265,5)</f>
        <v>5.62E-3</v>
      </c>
      <c r="P265" s="161">
        <v>0</v>
      </c>
      <c r="Q265" s="161">
        <f>ROUND(E265*P265,5)</f>
        <v>0</v>
      </c>
      <c r="R265" s="161"/>
      <c r="S265" s="161"/>
      <c r="T265" s="162">
        <v>0.14199999999999999</v>
      </c>
      <c r="U265" s="161">
        <f>ROUND(E265*T265,2)</f>
        <v>13.29</v>
      </c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115</v>
      </c>
      <c r="AF265" s="151"/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5">
      <c r="A266" s="152"/>
      <c r="B266" s="152"/>
      <c r="C266" s="275" t="s">
        <v>439</v>
      </c>
      <c r="D266" s="274"/>
      <c r="E266" s="273"/>
      <c r="F266" s="168"/>
      <c r="G266" s="168"/>
      <c r="H266" s="168"/>
      <c r="I266" s="168"/>
      <c r="J266" s="168"/>
      <c r="K266" s="168"/>
      <c r="L266" s="168"/>
      <c r="M266" s="168"/>
      <c r="N266" s="161"/>
      <c r="O266" s="161"/>
      <c r="P266" s="161"/>
      <c r="Q266" s="161"/>
      <c r="R266" s="161"/>
      <c r="S266" s="161"/>
      <c r="T266" s="162"/>
      <c r="U266" s="161"/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 t="s">
        <v>399</v>
      </c>
      <c r="AF266" s="151">
        <v>0</v>
      </c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5">
      <c r="A267" s="152"/>
      <c r="B267" s="152"/>
      <c r="C267" s="275" t="s">
        <v>444</v>
      </c>
      <c r="D267" s="274"/>
      <c r="E267" s="273">
        <v>81.599999999999994</v>
      </c>
      <c r="F267" s="168"/>
      <c r="G267" s="168"/>
      <c r="H267" s="168"/>
      <c r="I267" s="168"/>
      <c r="J267" s="168"/>
      <c r="K267" s="168"/>
      <c r="L267" s="168"/>
      <c r="M267" s="168"/>
      <c r="N267" s="161"/>
      <c r="O267" s="161"/>
      <c r="P267" s="161"/>
      <c r="Q267" s="161"/>
      <c r="R267" s="161"/>
      <c r="S267" s="161"/>
      <c r="T267" s="162"/>
      <c r="U267" s="161"/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399</v>
      </c>
      <c r="AF267" s="151">
        <v>0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5">
      <c r="A268" s="152"/>
      <c r="B268" s="152"/>
      <c r="C268" s="275" t="s">
        <v>443</v>
      </c>
      <c r="D268" s="274"/>
      <c r="E268" s="273"/>
      <c r="F268" s="168"/>
      <c r="G268" s="168"/>
      <c r="H268" s="168"/>
      <c r="I268" s="168"/>
      <c r="J268" s="168"/>
      <c r="K268" s="168"/>
      <c r="L268" s="168"/>
      <c r="M268" s="168"/>
      <c r="N268" s="161"/>
      <c r="O268" s="161"/>
      <c r="P268" s="161"/>
      <c r="Q268" s="161"/>
      <c r="R268" s="161"/>
      <c r="S268" s="161"/>
      <c r="T268" s="162"/>
      <c r="U268" s="161"/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 t="s">
        <v>399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5">
      <c r="A269" s="152"/>
      <c r="B269" s="152"/>
      <c r="C269" s="275" t="s">
        <v>441</v>
      </c>
      <c r="D269" s="274"/>
      <c r="E269" s="273">
        <v>6</v>
      </c>
      <c r="F269" s="168"/>
      <c r="G269" s="168"/>
      <c r="H269" s="168"/>
      <c r="I269" s="168"/>
      <c r="J269" s="168"/>
      <c r="K269" s="168"/>
      <c r="L269" s="168"/>
      <c r="M269" s="168"/>
      <c r="N269" s="161"/>
      <c r="O269" s="161"/>
      <c r="P269" s="161"/>
      <c r="Q269" s="161"/>
      <c r="R269" s="161"/>
      <c r="S269" s="161"/>
      <c r="T269" s="162"/>
      <c r="U269" s="161"/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399</v>
      </c>
      <c r="AF269" s="151">
        <v>0</v>
      </c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5">
      <c r="A270" s="152"/>
      <c r="B270" s="152"/>
      <c r="C270" s="275" t="s">
        <v>442</v>
      </c>
      <c r="D270" s="274"/>
      <c r="E270" s="273"/>
      <c r="F270" s="168"/>
      <c r="G270" s="168"/>
      <c r="H270" s="168"/>
      <c r="I270" s="168"/>
      <c r="J270" s="168"/>
      <c r="K270" s="168"/>
      <c r="L270" s="168"/>
      <c r="M270" s="168"/>
      <c r="N270" s="161"/>
      <c r="O270" s="161"/>
      <c r="P270" s="161"/>
      <c r="Q270" s="161"/>
      <c r="R270" s="161"/>
      <c r="S270" s="161"/>
      <c r="T270" s="162"/>
      <c r="U270" s="161"/>
      <c r="V270" s="151"/>
      <c r="W270" s="151"/>
      <c r="X270" s="151"/>
      <c r="Y270" s="151"/>
      <c r="Z270" s="151"/>
      <c r="AA270" s="151"/>
      <c r="AB270" s="151"/>
      <c r="AC270" s="151"/>
      <c r="AD270" s="151"/>
      <c r="AE270" s="151" t="s">
        <v>399</v>
      </c>
      <c r="AF270" s="151">
        <v>0</v>
      </c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52"/>
      <c r="B271" s="152"/>
      <c r="C271" s="275" t="s">
        <v>441</v>
      </c>
      <c r="D271" s="274"/>
      <c r="E271" s="273">
        <v>6</v>
      </c>
      <c r="F271" s="168"/>
      <c r="G271" s="168"/>
      <c r="H271" s="168"/>
      <c r="I271" s="168"/>
      <c r="J271" s="168"/>
      <c r="K271" s="168"/>
      <c r="L271" s="168"/>
      <c r="M271" s="168"/>
      <c r="N271" s="161"/>
      <c r="O271" s="161"/>
      <c r="P271" s="161"/>
      <c r="Q271" s="161"/>
      <c r="R271" s="161"/>
      <c r="S271" s="161"/>
      <c r="T271" s="162"/>
      <c r="U271" s="161"/>
      <c r="V271" s="151"/>
      <c r="W271" s="151"/>
      <c r="X271" s="151"/>
      <c r="Y271" s="151"/>
      <c r="Z271" s="151"/>
      <c r="AA271" s="151"/>
      <c r="AB271" s="151"/>
      <c r="AC271" s="151"/>
      <c r="AD271" s="151"/>
      <c r="AE271" s="151" t="s">
        <v>399</v>
      </c>
      <c r="AF271" s="151">
        <v>0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ht="20.399999999999999" outlineLevel="1" x14ac:dyDescent="0.25">
      <c r="A272" s="152">
        <v>79</v>
      </c>
      <c r="B272" s="152" t="s">
        <v>279</v>
      </c>
      <c r="C272" s="271" t="s">
        <v>280</v>
      </c>
      <c r="D272" s="160" t="s">
        <v>144</v>
      </c>
      <c r="E272" s="166">
        <v>63.6</v>
      </c>
      <c r="F272" s="270"/>
      <c r="G272" s="168">
        <f>ROUND(E272*F272,2)</f>
        <v>0</v>
      </c>
      <c r="H272" s="270"/>
      <c r="I272" s="168">
        <f>ROUND(E272*H272,2)</f>
        <v>0</v>
      </c>
      <c r="J272" s="270"/>
      <c r="K272" s="168">
        <f>ROUND(E272*J272,2)</f>
        <v>0</v>
      </c>
      <c r="L272" s="168">
        <v>21</v>
      </c>
      <c r="M272" s="168">
        <f>G272*(1+L272/100)</f>
        <v>0</v>
      </c>
      <c r="N272" s="161">
        <v>1.1E-4</v>
      </c>
      <c r="O272" s="161">
        <f>ROUND(E272*N272,5)</f>
        <v>7.0000000000000001E-3</v>
      </c>
      <c r="P272" s="161">
        <v>0</v>
      </c>
      <c r="Q272" s="161">
        <f>ROUND(E272*P272,5)</f>
        <v>0</v>
      </c>
      <c r="R272" s="161"/>
      <c r="S272" s="161"/>
      <c r="T272" s="162">
        <v>0.157</v>
      </c>
      <c r="U272" s="161">
        <f>ROUND(E272*T272,2)</f>
        <v>9.99</v>
      </c>
      <c r="V272" s="151"/>
      <c r="W272" s="151"/>
      <c r="X272" s="151"/>
      <c r="Y272" s="151"/>
      <c r="Z272" s="151"/>
      <c r="AA272" s="151"/>
      <c r="AB272" s="151"/>
      <c r="AC272" s="151"/>
      <c r="AD272" s="151"/>
      <c r="AE272" s="151" t="s">
        <v>115</v>
      </c>
      <c r="AF272" s="151"/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5">
      <c r="A273" s="152"/>
      <c r="B273" s="152"/>
      <c r="C273" s="275" t="s">
        <v>439</v>
      </c>
      <c r="D273" s="274"/>
      <c r="E273" s="273"/>
      <c r="F273" s="168"/>
      <c r="G273" s="168"/>
      <c r="H273" s="168"/>
      <c r="I273" s="168"/>
      <c r="J273" s="168"/>
      <c r="K273" s="168"/>
      <c r="L273" s="168"/>
      <c r="M273" s="168"/>
      <c r="N273" s="161"/>
      <c r="O273" s="161"/>
      <c r="P273" s="161"/>
      <c r="Q273" s="161"/>
      <c r="R273" s="161"/>
      <c r="S273" s="161"/>
      <c r="T273" s="162"/>
      <c r="U273" s="161"/>
      <c r="V273" s="151"/>
      <c r="W273" s="151"/>
      <c r="X273" s="151"/>
      <c r="Y273" s="151"/>
      <c r="Z273" s="151"/>
      <c r="AA273" s="151"/>
      <c r="AB273" s="151"/>
      <c r="AC273" s="151"/>
      <c r="AD273" s="151"/>
      <c r="AE273" s="151" t="s">
        <v>399</v>
      </c>
      <c r="AF273" s="151">
        <v>0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5">
      <c r="A274" s="152"/>
      <c r="B274" s="152"/>
      <c r="C274" s="275" t="s">
        <v>440</v>
      </c>
      <c r="D274" s="274"/>
      <c r="E274" s="273">
        <v>60</v>
      </c>
      <c r="F274" s="168"/>
      <c r="G274" s="168"/>
      <c r="H274" s="168"/>
      <c r="I274" s="168"/>
      <c r="J274" s="168"/>
      <c r="K274" s="168"/>
      <c r="L274" s="168"/>
      <c r="M274" s="168"/>
      <c r="N274" s="161"/>
      <c r="O274" s="161"/>
      <c r="P274" s="161"/>
      <c r="Q274" s="161"/>
      <c r="R274" s="161"/>
      <c r="S274" s="161"/>
      <c r="T274" s="162"/>
      <c r="U274" s="161"/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 t="s">
        <v>399</v>
      </c>
      <c r="AF274" s="151">
        <v>0</v>
      </c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5">
      <c r="A275" s="152"/>
      <c r="B275" s="152"/>
      <c r="C275" s="275" t="s">
        <v>437</v>
      </c>
      <c r="D275" s="274"/>
      <c r="E275" s="273"/>
      <c r="F275" s="168"/>
      <c r="G275" s="168"/>
      <c r="H275" s="168"/>
      <c r="I275" s="168"/>
      <c r="J275" s="168"/>
      <c r="K275" s="168"/>
      <c r="L275" s="168"/>
      <c r="M275" s="168"/>
      <c r="N275" s="161"/>
      <c r="O275" s="161"/>
      <c r="P275" s="161"/>
      <c r="Q275" s="161"/>
      <c r="R275" s="161"/>
      <c r="S275" s="161"/>
      <c r="T275" s="162"/>
      <c r="U275" s="161"/>
      <c r="V275" s="151"/>
      <c r="W275" s="151"/>
      <c r="X275" s="151"/>
      <c r="Y275" s="151"/>
      <c r="Z275" s="151"/>
      <c r="AA275" s="151"/>
      <c r="AB275" s="151"/>
      <c r="AC275" s="151"/>
      <c r="AD275" s="151"/>
      <c r="AE275" s="151" t="s">
        <v>399</v>
      </c>
      <c r="AF275" s="151">
        <v>0</v>
      </c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5">
      <c r="A276" s="152"/>
      <c r="B276" s="152"/>
      <c r="C276" s="275" t="s">
        <v>427</v>
      </c>
      <c r="D276" s="274"/>
      <c r="E276" s="273">
        <v>3.6</v>
      </c>
      <c r="F276" s="168"/>
      <c r="G276" s="168"/>
      <c r="H276" s="168"/>
      <c r="I276" s="168"/>
      <c r="J276" s="168"/>
      <c r="K276" s="168"/>
      <c r="L276" s="168"/>
      <c r="M276" s="168"/>
      <c r="N276" s="161"/>
      <c r="O276" s="161"/>
      <c r="P276" s="161"/>
      <c r="Q276" s="161"/>
      <c r="R276" s="161"/>
      <c r="S276" s="161"/>
      <c r="T276" s="162"/>
      <c r="U276" s="161"/>
      <c r="V276" s="151"/>
      <c r="W276" s="151"/>
      <c r="X276" s="151"/>
      <c r="Y276" s="151"/>
      <c r="Z276" s="151"/>
      <c r="AA276" s="151"/>
      <c r="AB276" s="151"/>
      <c r="AC276" s="151"/>
      <c r="AD276" s="151"/>
      <c r="AE276" s="151" t="s">
        <v>399</v>
      </c>
      <c r="AF276" s="151">
        <v>0</v>
      </c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0.399999999999999" outlineLevel="1" x14ac:dyDescent="0.25">
      <c r="A277" s="152">
        <v>80</v>
      </c>
      <c r="B277" s="152" t="s">
        <v>281</v>
      </c>
      <c r="C277" s="271" t="s">
        <v>282</v>
      </c>
      <c r="D277" s="160" t="s">
        <v>144</v>
      </c>
      <c r="E277" s="166">
        <v>34.200000000000003</v>
      </c>
      <c r="F277" s="270"/>
      <c r="G277" s="168">
        <f>ROUND(E277*F277,2)</f>
        <v>0</v>
      </c>
      <c r="H277" s="270"/>
      <c r="I277" s="168">
        <f>ROUND(E277*H277,2)</f>
        <v>0</v>
      </c>
      <c r="J277" s="270"/>
      <c r="K277" s="168">
        <f>ROUND(E277*J277,2)</f>
        <v>0</v>
      </c>
      <c r="L277" s="168">
        <v>21</v>
      </c>
      <c r="M277" s="168">
        <f>G277*(1+L277/100)</f>
        <v>0</v>
      </c>
      <c r="N277" s="161">
        <v>1.3999999999999999E-4</v>
      </c>
      <c r="O277" s="161">
        <f>ROUND(E277*N277,5)</f>
        <v>4.79E-3</v>
      </c>
      <c r="P277" s="161">
        <v>0</v>
      </c>
      <c r="Q277" s="161">
        <f>ROUND(E277*P277,5)</f>
        <v>0</v>
      </c>
      <c r="R277" s="161"/>
      <c r="S277" s="161"/>
      <c r="T277" s="162">
        <v>0.17</v>
      </c>
      <c r="U277" s="161">
        <f>ROUND(E277*T277,2)</f>
        <v>5.81</v>
      </c>
      <c r="V277" s="151"/>
      <c r="W277" s="151"/>
      <c r="X277" s="151"/>
      <c r="Y277" s="151"/>
      <c r="Z277" s="151"/>
      <c r="AA277" s="151"/>
      <c r="AB277" s="151"/>
      <c r="AC277" s="151"/>
      <c r="AD277" s="151"/>
      <c r="AE277" s="151" t="s">
        <v>115</v>
      </c>
      <c r="AF277" s="151"/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5">
      <c r="A278" s="152"/>
      <c r="B278" s="152"/>
      <c r="C278" s="275" t="s">
        <v>439</v>
      </c>
      <c r="D278" s="274"/>
      <c r="E278" s="273"/>
      <c r="F278" s="168"/>
      <c r="G278" s="168"/>
      <c r="H278" s="168"/>
      <c r="I278" s="168"/>
      <c r="J278" s="168"/>
      <c r="K278" s="168"/>
      <c r="L278" s="168"/>
      <c r="M278" s="168"/>
      <c r="N278" s="161"/>
      <c r="O278" s="161"/>
      <c r="P278" s="161"/>
      <c r="Q278" s="161"/>
      <c r="R278" s="161"/>
      <c r="S278" s="161"/>
      <c r="T278" s="162"/>
      <c r="U278" s="161"/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 t="s">
        <v>399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5">
      <c r="A279" s="152"/>
      <c r="B279" s="152"/>
      <c r="C279" s="275" t="s">
        <v>438</v>
      </c>
      <c r="D279" s="274"/>
      <c r="E279" s="273">
        <v>25.8</v>
      </c>
      <c r="F279" s="168"/>
      <c r="G279" s="168"/>
      <c r="H279" s="168"/>
      <c r="I279" s="168"/>
      <c r="J279" s="168"/>
      <c r="K279" s="168"/>
      <c r="L279" s="168"/>
      <c r="M279" s="168"/>
      <c r="N279" s="161"/>
      <c r="O279" s="161"/>
      <c r="P279" s="161"/>
      <c r="Q279" s="161"/>
      <c r="R279" s="161"/>
      <c r="S279" s="161"/>
      <c r="T279" s="162"/>
      <c r="U279" s="161"/>
      <c r="V279" s="151"/>
      <c r="W279" s="151"/>
      <c r="X279" s="151"/>
      <c r="Y279" s="151"/>
      <c r="Z279" s="151"/>
      <c r="AA279" s="151"/>
      <c r="AB279" s="151"/>
      <c r="AC279" s="151"/>
      <c r="AD279" s="151"/>
      <c r="AE279" s="151" t="s">
        <v>399</v>
      </c>
      <c r="AF279" s="151">
        <v>0</v>
      </c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5">
      <c r="A280" s="152"/>
      <c r="B280" s="152"/>
      <c r="C280" s="275" t="s">
        <v>437</v>
      </c>
      <c r="D280" s="274"/>
      <c r="E280" s="273"/>
      <c r="F280" s="168"/>
      <c r="G280" s="168"/>
      <c r="H280" s="168"/>
      <c r="I280" s="168"/>
      <c r="J280" s="168"/>
      <c r="K280" s="168"/>
      <c r="L280" s="168"/>
      <c r="M280" s="168"/>
      <c r="N280" s="161"/>
      <c r="O280" s="161"/>
      <c r="P280" s="161"/>
      <c r="Q280" s="161"/>
      <c r="R280" s="161"/>
      <c r="S280" s="161"/>
      <c r="T280" s="162"/>
      <c r="U280" s="161"/>
      <c r="V280" s="151"/>
      <c r="W280" s="151"/>
      <c r="X280" s="151"/>
      <c r="Y280" s="151"/>
      <c r="Z280" s="151"/>
      <c r="AA280" s="151"/>
      <c r="AB280" s="151"/>
      <c r="AC280" s="151"/>
      <c r="AD280" s="151"/>
      <c r="AE280" s="151" t="s">
        <v>399</v>
      </c>
      <c r="AF280" s="151">
        <v>0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5">
      <c r="A281" s="152"/>
      <c r="B281" s="152"/>
      <c r="C281" s="275" t="s">
        <v>436</v>
      </c>
      <c r="D281" s="274"/>
      <c r="E281" s="273">
        <v>8.4</v>
      </c>
      <c r="F281" s="168"/>
      <c r="G281" s="168"/>
      <c r="H281" s="168"/>
      <c r="I281" s="168"/>
      <c r="J281" s="168"/>
      <c r="K281" s="168"/>
      <c r="L281" s="168"/>
      <c r="M281" s="168"/>
      <c r="N281" s="161"/>
      <c r="O281" s="161"/>
      <c r="P281" s="161"/>
      <c r="Q281" s="161"/>
      <c r="R281" s="161"/>
      <c r="S281" s="161"/>
      <c r="T281" s="162"/>
      <c r="U281" s="161"/>
      <c r="V281" s="151"/>
      <c r="W281" s="151"/>
      <c r="X281" s="151"/>
      <c r="Y281" s="151"/>
      <c r="Z281" s="151"/>
      <c r="AA281" s="151"/>
      <c r="AB281" s="151"/>
      <c r="AC281" s="151"/>
      <c r="AD281" s="151"/>
      <c r="AE281" s="151" t="s">
        <v>399</v>
      </c>
      <c r="AF281" s="151">
        <v>0</v>
      </c>
      <c r="AG281" s="151"/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20.399999999999999" outlineLevel="1" x14ac:dyDescent="0.25">
      <c r="A282" s="152">
        <v>81</v>
      </c>
      <c r="B282" s="152" t="s">
        <v>283</v>
      </c>
      <c r="C282" s="271" t="s">
        <v>284</v>
      </c>
      <c r="D282" s="160" t="s">
        <v>144</v>
      </c>
      <c r="E282" s="166">
        <v>172.8</v>
      </c>
      <c r="F282" s="270"/>
      <c r="G282" s="168">
        <f>ROUND(E282*F282,2)</f>
        <v>0</v>
      </c>
      <c r="H282" s="270"/>
      <c r="I282" s="168">
        <f>ROUND(E282*H282,2)</f>
        <v>0</v>
      </c>
      <c r="J282" s="270"/>
      <c r="K282" s="168">
        <f>ROUND(E282*J282,2)</f>
        <v>0</v>
      </c>
      <c r="L282" s="168">
        <v>21</v>
      </c>
      <c r="M282" s="168">
        <f>G282*(1+L282/100)</f>
        <v>0</v>
      </c>
      <c r="N282" s="161">
        <v>5.0000000000000002E-5</v>
      </c>
      <c r="O282" s="161">
        <f>ROUND(E282*N282,5)</f>
        <v>8.6400000000000001E-3</v>
      </c>
      <c r="P282" s="161">
        <v>0</v>
      </c>
      <c r="Q282" s="161">
        <f>ROUND(E282*P282,5)</f>
        <v>0</v>
      </c>
      <c r="R282" s="161"/>
      <c r="S282" s="161"/>
      <c r="T282" s="162">
        <v>0.13500000000000001</v>
      </c>
      <c r="U282" s="161">
        <f>ROUND(E282*T282,2)</f>
        <v>23.33</v>
      </c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 t="s">
        <v>115</v>
      </c>
      <c r="AF282" s="151"/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5">
      <c r="A283" s="152"/>
      <c r="B283" s="152"/>
      <c r="C283" s="275" t="s">
        <v>426</v>
      </c>
      <c r="D283" s="274"/>
      <c r="E283" s="273"/>
      <c r="F283" s="168"/>
      <c r="G283" s="168"/>
      <c r="H283" s="168"/>
      <c r="I283" s="168"/>
      <c r="J283" s="168"/>
      <c r="K283" s="168"/>
      <c r="L283" s="168"/>
      <c r="M283" s="168"/>
      <c r="N283" s="161"/>
      <c r="O283" s="161"/>
      <c r="P283" s="161"/>
      <c r="Q283" s="161"/>
      <c r="R283" s="161"/>
      <c r="S283" s="161"/>
      <c r="T283" s="162"/>
      <c r="U283" s="161"/>
      <c r="V283" s="151"/>
      <c r="W283" s="151"/>
      <c r="X283" s="151"/>
      <c r="Y283" s="151"/>
      <c r="Z283" s="151"/>
      <c r="AA283" s="151"/>
      <c r="AB283" s="151"/>
      <c r="AC283" s="151"/>
      <c r="AD283" s="151"/>
      <c r="AE283" s="151" t="s">
        <v>399</v>
      </c>
      <c r="AF283" s="151">
        <v>0</v>
      </c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5">
      <c r="A284" s="152"/>
      <c r="B284" s="152"/>
      <c r="C284" s="275" t="s">
        <v>435</v>
      </c>
      <c r="D284" s="274"/>
      <c r="E284" s="273">
        <v>169.2</v>
      </c>
      <c r="F284" s="168"/>
      <c r="G284" s="168"/>
      <c r="H284" s="168"/>
      <c r="I284" s="168"/>
      <c r="J284" s="168"/>
      <c r="K284" s="168"/>
      <c r="L284" s="168"/>
      <c r="M284" s="168"/>
      <c r="N284" s="161"/>
      <c r="O284" s="161"/>
      <c r="P284" s="161"/>
      <c r="Q284" s="161"/>
      <c r="R284" s="161"/>
      <c r="S284" s="161"/>
      <c r="T284" s="162"/>
      <c r="U284" s="161"/>
      <c r="V284" s="151"/>
      <c r="W284" s="151"/>
      <c r="X284" s="151"/>
      <c r="Y284" s="151"/>
      <c r="Z284" s="151"/>
      <c r="AA284" s="151"/>
      <c r="AB284" s="151"/>
      <c r="AC284" s="151"/>
      <c r="AD284" s="151"/>
      <c r="AE284" s="151" t="s">
        <v>399</v>
      </c>
      <c r="AF284" s="151">
        <v>0</v>
      </c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5">
      <c r="A285" s="152"/>
      <c r="B285" s="152"/>
      <c r="C285" s="275" t="s">
        <v>433</v>
      </c>
      <c r="D285" s="274"/>
      <c r="E285" s="273"/>
      <c r="F285" s="168"/>
      <c r="G285" s="168"/>
      <c r="H285" s="168"/>
      <c r="I285" s="168"/>
      <c r="J285" s="168"/>
      <c r="K285" s="168"/>
      <c r="L285" s="168"/>
      <c r="M285" s="168"/>
      <c r="N285" s="161"/>
      <c r="O285" s="161"/>
      <c r="P285" s="161"/>
      <c r="Q285" s="161"/>
      <c r="R285" s="161"/>
      <c r="S285" s="161"/>
      <c r="T285" s="162"/>
      <c r="U285" s="161"/>
      <c r="V285" s="151"/>
      <c r="W285" s="151"/>
      <c r="X285" s="151"/>
      <c r="Y285" s="151"/>
      <c r="Z285" s="151"/>
      <c r="AA285" s="151"/>
      <c r="AB285" s="151"/>
      <c r="AC285" s="151"/>
      <c r="AD285" s="151"/>
      <c r="AE285" s="151" t="s">
        <v>399</v>
      </c>
      <c r="AF285" s="151">
        <v>0</v>
      </c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5">
      <c r="A286" s="152"/>
      <c r="B286" s="152"/>
      <c r="C286" s="275" t="s">
        <v>427</v>
      </c>
      <c r="D286" s="274"/>
      <c r="E286" s="273">
        <v>3.6</v>
      </c>
      <c r="F286" s="168"/>
      <c r="G286" s="168"/>
      <c r="H286" s="168"/>
      <c r="I286" s="168"/>
      <c r="J286" s="168"/>
      <c r="K286" s="168"/>
      <c r="L286" s="168"/>
      <c r="M286" s="168"/>
      <c r="N286" s="161"/>
      <c r="O286" s="161"/>
      <c r="P286" s="161"/>
      <c r="Q286" s="161"/>
      <c r="R286" s="161"/>
      <c r="S286" s="161"/>
      <c r="T286" s="162"/>
      <c r="U286" s="161"/>
      <c r="V286" s="151"/>
      <c r="W286" s="151"/>
      <c r="X286" s="151"/>
      <c r="Y286" s="151"/>
      <c r="Z286" s="151"/>
      <c r="AA286" s="151"/>
      <c r="AB286" s="151"/>
      <c r="AC286" s="151"/>
      <c r="AD286" s="151"/>
      <c r="AE286" s="151" t="s">
        <v>399</v>
      </c>
      <c r="AF286" s="151">
        <v>0</v>
      </c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ht="20.399999999999999" outlineLevel="1" x14ac:dyDescent="0.25">
      <c r="A287" s="152">
        <v>82</v>
      </c>
      <c r="B287" s="152" t="s">
        <v>285</v>
      </c>
      <c r="C287" s="271" t="s">
        <v>286</v>
      </c>
      <c r="D287" s="160" t="s">
        <v>144</v>
      </c>
      <c r="E287" s="166">
        <v>47.4</v>
      </c>
      <c r="F287" s="270"/>
      <c r="G287" s="168">
        <f>ROUND(E287*F287,2)</f>
        <v>0</v>
      </c>
      <c r="H287" s="270"/>
      <c r="I287" s="168">
        <f>ROUND(E287*H287,2)</f>
        <v>0</v>
      </c>
      <c r="J287" s="270"/>
      <c r="K287" s="168">
        <f>ROUND(E287*J287,2)</f>
        <v>0</v>
      </c>
      <c r="L287" s="168">
        <v>21</v>
      </c>
      <c r="M287" s="168">
        <f>G287*(1+L287/100)</f>
        <v>0</v>
      </c>
      <c r="N287" s="161">
        <v>9.0000000000000006E-5</v>
      </c>
      <c r="O287" s="161">
        <f>ROUND(E287*N287,5)</f>
        <v>4.2700000000000004E-3</v>
      </c>
      <c r="P287" s="161">
        <v>0</v>
      </c>
      <c r="Q287" s="161">
        <f>ROUND(E287*P287,5)</f>
        <v>0</v>
      </c>
      <c r="R287" s="161"/>
      <c r="S287" s="161"/>
      <c r="T287" s="162">
        <v>0.129</v>
      </c>
      <c r="U287" s="161">
        <f>ROUND(E287*T287,2)</f>
        <v>6.11</v>
      </c>
      <c r="V287" s="151"/>
      <c r="W287" s="151"/>
      <c r="X287" s="151"/>
      <c r="Y287" s="151"/>
      <c r="Z287" s="151"/>
      <c r="AA287" s="151"/>
      <c r="AB287" s="151"/>
      <c r="AC287" s="151"/>
      <c r="AD287" s="151"/>
      <c r="AE287" s="151" t="s">
        <v>115</v>
      </c>
      <c r="AF287" s="151"/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5">
      <c r="A288" s="152"/>
      <c r="B288" s="152"/>
      <c r="C288" s="275" t="s">
        <v>426</v>
      </c>
      <c r="D288" s="274"/>
      <c r="E288" s="273"/>
      <c r="F288" s="168"/>
      <c r="G288" s="168"/>
      <c r="H288" s="168"/>
      <c r="I288" s="168"/>
      <c r="J288" s="168"/>
      <c r="K288" s="168"/>
      <c r="L288" s="168"/>
      <c r="M288" s="168"/>
      <c r="N288" s="161"/>
      <c r="O288" s="161"/>
      <c r="P288" s="161"/>
      <c r="Q288" s="161"/>
      <c r="R288" s="161"/>
      <c r="S288" s="161"/>
      <c r="T288" s="162"/>
      <c r="U288" s="161"/>
      <c r="V288" s="151"/>
      <c r="W288" s="151"/>
      <c r="X288" s="151"/>
      <c r="Y288" s="151"/>
      <c r="Z288" s="151"/>
      <c r="AA288" s="151"/>
      <c r="AB288" s="151"/>
      <c r="AC288" s="151"/>
      <c r="AD288" s="151"/>
      <c r="AE288" s="151" t="s">
        <v>399</v>
      </c>
      <c r="AF288" s="151">
        <v>0</v>
      </c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5">
      <c r="A289" s="152"/>
      <c r="B289" s="152"/>
      <c r="C289" s="275" t="s">
        <v>434</v>
      </c>
      <c r="D289" s="274"/>
      <c r="E289" s="273">
        <v>39</v>
      </c>
      <c r="F289" s="168"/>
      <c r="G289" s="168"/>
      <c r="H289" s="168"/>
      <c r="I289" s="168"/>
      <c r="J289" s="168"/>
      <c r="K289" s="168"/>
      <c r="L289" s="168"/>
      <c r="M289" s="168"/>
      <c r="N289" s="161"/>
      <c r="O289" s="161"/>
      <c r="P289" s="161"/>
      <c r="Q289" s="161"/>
      <c r="R289" s="161"/>
      <c r="S289" s="161"/>
      <c r="T289" s="162"/>
      <c r="U289" s="161"/>
      <c r="V289" s="151"/>
      <c r="W289" s="151"/>
      <c r="X289" s="151"/>
      <c r="Y289" s="151"/>
      <c r="Z289" s="151"/>
      <c r="AA289" s="151"/>
      <c r="AB289" s="151"/>
      <c r="AC289" s="151"/>
      <c r="AD289" s="151"/>
      <c r="AE289" s="151" t="s">
        <v>399</v>
      </c>
      <c r="AF289" s="151">
        <v>0</v>
      </c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5">
      <c r="A290" s="152"/>
      <c r="B290" s="152"/>
      <c r="C290" s="275" t="s">
        <v>433</v>
      </c>
      <c r="D290" s="274"/>
      <c r="E290" s="273"/>
      <c r="F290" s="168"/>
      <c r="G290" s="168"/>
      <c r="H290" s="168"/>
      <c r="I290" s="168"/>
      <c r="J290" s="168"/>
      <c r="K290" s="168"/>
      <c r="L290" s="168"/>
      <c r="M290" s="168"/>
      <c r="N290" s="161"/>
      <c r="O290" s="161"/>
      <c r="P290" s="161"/>
      <c r="Q290" s="161"/>
      <c r="R290" s="161"/>
      <c r="S290" s="161"/>
      <c r="T290" s="162"/>
      <c r="U290" s="161"/>
      <c r="V290" s="151"/>
      <c r="W290" s="151"/>
      <c r="X290" s="151"/>
      <c r="Y290" s="151"/>
      <c r="Z290" s="151"/>
      <c r="AA290" s="151"/>
      <c r="AB290" s="151"/>
      <c r="AC290" s="151"/>
      <c r="AD290" s="151"/>
      <c r="AE290" s="151" t="s">
        <v>399</v>
      </c>
      <c r="AF290" s="151">
        <v>0</v>
      </c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5">
      <c r="A291" s="152"/>
      <c r="B291" s="152"/>
      <c r="C291" s="275" t="s">
        <v>423</v>
      </c>
      <c r="D291" s="274"/>
      <c r="E291" s="273">
        <v>8.4</v>
      </c>
      <c r="F291" s="168"/>
      <c r="G291" s="168"/>
      <c r="H291" s="168"/>
      <c r="I291" s="168"/>
      <c r="J291" s="168"/>
      <c r="K291" s="168"/>
      <c r="L291" s="168"/>
      <c r="M291" s="168"/>
      <c r="N291" s="161"/>
      <c r="O291" s="161"/>
      <c r="P291" s="161"/>
      <c r="Q291" s="161"/>
      <c r="R291" s="161"/>
      <c r="S291" s="161"/>
      <c r="T291" s="162"/>
      <c r="U291" s="161"/>
      <c r="V291" s="151"/>
      <c r="W291" s="151"/>
      <c r="X291" s="151"/>
      <c r="Y291" s="151"/>
      <c r="Z291" s="151"/>
      <c r="AA291" s="151"/>
      <c r="AB291" s="151"/>
      <c r="AC291" s="151"/>
      <c r="AD291" s="151"/>
      <c r="AE291" s="151" t="s">
        <v>399</v>
      </c>
      <c r="AF291" s="151">
        <v>0</v>
      </c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0.399999999999999" outlineLevel="1" x14ac:dyDescent="0.25">
      <c r="A292" s="152">
        <v>83</v>
      </c>
      <c r="B292" s="152" t="s">
        <v>287</v>
      </c>
      <c r="C292" s="271" t="s">
        <v>288</v>
      </c>
      <c r="D292" s="160" t="s">
        <v>144</v>
      </c>
      <c r="E292" s="166">
        <v>91.2</v>
      </c>
      <c r="F292" s="270"/>
      <c r="G292" s="168">
        <f>ROUND(E292*F292,2)</f>
        <v>0</v>
      </c>
      <c r="H292" s="270"/>
      <c r="I292" s="168">
        <f>ROUND(E292*H292,2)</f>
        <v>0</v>
      </c>
      <c r="J292" s="270"/>
      <c r="K292" s="168">
        <f>ROUND(E292*J292,2)</f>
        <v>0</v>
      </c>
      <c r="L292" s="168">
        <v>21</v>
      </c>
      <c r="M292" s="168">
        <f>G292*(1+L292/100)</f>
        <v>0</v>
      </c>
      <c r="N292" s="161">
        <v>8.0000000000000007E-5</v>
      </c>
      <c r="O292" s="161">
        <f>ROUND(E292*N292,5)</f>
        <v>7.3000000000000001E-3</v>
      </c>
      <c r="P292" s="161">
        <v>0</v>
      </c>
      <c r="Q292" s="161">
        <f>ROUND(E292*P292,5)</f>
        <v>0</v>
      </c>
      <c r="R292" s="161"/>
      <c r="S292" s="161"/>
      <c r="T292" s="162">
        <v>0.14199999999999999</v>
      </c>
      <c r="U292" s="161">
        <f>ROUND(E292*T292,2)</f>
        <v>12.95</v>
      </c>
      <c r="V292" s="151"/>
      <c r="W292" s="151"/>
      <c r="X292" s="151"/>
      <c r="Y292" s="151"/>
      <c r="Z292" s="151"/>
      <c r="AA292" s="151"/>
      <c r="AB292" s="151"/>
      <c r="AC292" s="151"/>
      <c r="AD292" s="151"/>
      <c r="AE292" s="151" t="s">
        <v>115</v>
      </c>
      <c r="AF292" s="151"/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5">
      <c r="A293" s="152"/>
      <c r="B293" s="152"/>
      <c r="C293" s="275" t="s">
        <v>432</v>
      </c>
      <c r="D293" s="274"/>
      <c r="E293" s="273"/>
      <c r="F293" s="168"/>
      <c r="G293" s="168"/>
      <c r="H293" s="168"/>
      <c r="I293" s="168"/>
      <c r="J293" s="168"/>
      <c r="K293" s="168"/>
      <c r="L293" s="168"/>
      <c r="M293" s="168"/>
      <c r="N293" s="161"/>
      <c r="O293" s="161"/>
      <c r="P293" s="161"/>
      <c r="Q293" s="161"/>
      <c r="R293" s="161"/>
      <c r="S293" s="161"/>
      <c r="T293" s="162"/>
      <c r="U293" s="161"/>
      <c r="V293" s="151"/>
      <c r="W293" s="151"/>
      <c r="X293" s="151"/>
      <c r="Y293" s="151"/>
      <c r="Z293" s="151"/>
      <c r="AA293" s="151"/>
      <c r="AB293" s="151"/>
      <c r="AC293" s="151"/>
      <c r="AD293" s="151"/>
      <c r="AE293" s="151" t="s">
        <v>399</v>
      </c>
      <c r="AF293" s="151">
        <v>0</v>
      </c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5">
      <c r="A294" s="152"/>
      <c r="B294" s="152"/>
      <c r="C294" s="275" t="s">
        <v>431</v>
      </c>
      <c r="D294" s="274"/>
      <c r="E294" s="273"/>
      <c r="F294" s="168"/>
      <c r="G294" s="168"/>
      <c r="H294" s="168"/>
      <c r="I294" s="168"/>
      <c r="J294" s="168"/>
      <c r="K294" s="168"/>
      <c r="L294" s="168"/>
      <c r="M294" s="168"/>
      <c r="N294" s="161"/>
      <c r="O294" s="161"/>
      <c r="P294" s="161"/>
      <c r="Q294" s="161"/>
      <c r="R294" s="161"/>
      <c r="S294" s="161"/>
      <c r="T294" s="162"/>
      <c r="U294" s="161"/>
      <c r="V294" s="151"/>
      <c r="W294" s="151"/>
      <c r="X294" s="151"/>
      <c r="Y294" s="151"/>
      <c r="Z294" s="151"/>
      <c r="AA294" s="151"/>
      <c r="AB294" s="151"/>
      <c r="AC294" s="151"/>
      <c r="AD294" s="151"/>
      <c r="AE294" s="151" t="s">
        <v>399</v>
      </c>
      <c r="AF294" s="151">
        <v>0</v>
      </c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5">
      <c r="A295" s="152"/>
      <c r="B295" s="152"/>
      <c r="C295" s="275" t="s">
        <v>430</v>
      </c>
      <c r="D295" s="274"/>
      <c r="E295" s="273">
        <v>91.2</v>
      </c>
      <c r="F295" s="168"/>
      <c r="G295" s="168"/>
      <c r="H295" s="168"/>
      <c r="I295" s="168"/>
      <c r="J295" s="168"/>
      <c r="K295" s="168"/>
      <c r="L295" s="168"/>
      <c r="M295" s="168"/>
      <c r="N295" s="161"/>
      <c r="O295" s="161"/>
      <c r="P295" s="161"/>
      <c r="Q295" s="161"/>
      <c r="R295" s="161"/>
      <c r="S295" s="161"/>
      <c r="T295" s="162"/>
      <c r="U295" s="161"/>
      <c r="V295" s="151"/>
      <c r="W295" s="151"/>
      <c r="X295" s="151"/>
      <c r="Y295" s="151"/>
      <c r="Z295" s="151"/>
      <c r="AA295" s="151"/>
      <c r="AB295" s="151"/>
      <c r="AC295" s="151"/>
      <c r="AD295" s="151"/>
      <c r="AE295" s="151" t="s">
        <v>399</v>
      </c>
      <c r="AF295" s="151">
        <v>0</v>
      </c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ht="20.399999999999999" outlineLevel="1" x14ac:dyDescent="0.25">
      <c r="A296" s="152">
        <v>84</v>
      </c>
      <c r="B296" s="152" t="s">
        <v>289</v>
      </c>
      <c r="C296" s="271" t="s">
        <v>290</v>
      </c>
      <c r="D296" s="160" t="s">
        <v>144</v>
      </c>
      <c r="E296" s="166">
        <v>83.4</v>
      </c>
      <c r="F296" s="270"/>
      <c r="G296" s="168">
        <f>ROUND(E296*F296,2)</f>
        <v>0</v>
      </c>
      <c r="H296" s="270"/>
      <c r="I296" s="168">
        <f>ROUND(E296*H296,2)</f>
        <v>0</v>
      </c>
      <c r="J296" s="270"/>
      <c r="K296" s="168">
        <f>ROUND(E296*J296,2)</f>
        <v>0</v>
      </c>
      <c r="L296" s="168">
        <v>21</v>
      </c>
      <c r="M296" s="168">
        <f>G296*(1+L296/100)</f>
        <v>0</v>
      </c>
      <c r="N296" s="161">
        <v>1.2999999999999999E-4</v>
      </c>
      <c r="O296" s="161">
        <f>ROUND(E296*N296,5)</f>
        <v>1.0840000000000001E-2</v>
      </c>
      <c r="P296" s="161">
        <v>0</v>
      </c>
      <c r="Q296" s="161">
        <f>ROUND(E296*P296,5)</f>
        <v>0</v>
      </c>
      <c r="R296" s="161"/>
      <c r="S296" s="161"/>
      <c r="T296" s="162">
        <v>0.157</v>
      </c>
      <c r="U296" s="161">
        <f>ROUND(E296*T296,2)</f>
        <v>13.09</v>
      </c>
      <c r="V296" s="151"/>
      <c r="W296" s="151"/>
      <c r="X296" s="151"/>
      <c r="Y296" s="151"/>
      <c r="Z296" s="151"/>
      <c r="AA296" s="151"/>
      <c r="AB296" s="151"/>
      <c r="AC296" s="151"/>
      <c r="AD296" s="151"/>
      <c r="AE296" s="151" t="s">
        <v>115</v>
      </c>
      <c r="AF296" s="151"/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5">
      <c r="A297" s="152"/>
      <c r="B297" s="152"/>
      <c r="C297" s="275" t="s">
        <v>429</v>
      </c>
      <c r="D297" s="274"/>
      <c r="E297" s="273"/>
      <c r="F297" s="168"/>
      <c r="G297" s="168"/>
      <c r="H297" s="168"/>
      <c r="I297" s="168"/>
      <c r="J297" s="168"/>
      <c r="K297" s="168"/>
      <c r="L297" s="168"/>
      <c r="M297" s="168"/>
      <c r="N297" s="161"/>
      <c r="O297" s="161"/>
      <c r="P297" s="161"/>
      <c r="Q297" s="161"/>
      <c r="R297" s="161"/>
      <c r="S297" s="161"/>
      <c r="T297" s="162"/>
      <c r="U297" s="161"/>
      <c r="V297" s="151"/>
      <c r="W297" s="151"/>
      <c r="X297" s="151"/>
      <c r="Y297" s="151"/>
      <c r="Z297" s="151"/>
      <c r="AA297" s="151"/>
      <c r="AB297" s="151"/>
      <c r="AC297" s="151"/>
      <c r="AD297" s="151"/>
      <c r="AE297" s="151" t="s">
        <v>399</v>
      </c>
      <c r="AF297" s="151">
        <v>0</v>
      </c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5">
      <c r="A298" s="152"/>
      <c r="B298" s="152"/>
      <c r="C298" s="275" t="s">
        <v>428</v>
      </c>
      <c r="D298" s="274"/>
      <c r="E298" s="273">
        <v>79.8</v>
      </c>
      <c r="F298" s="168"/>
      <c r="G298" s="168"/>
      <c r="H298" s="168"/>
      <c r="I298" s="168"/>
      <c r="J298" s="168"/>
      <c r="K298" s="168"/>
      <c r="L298" s="168"/>
      <c r="M298" s="168"/>
      <c r="N298" s="161"/>
      <c r="O298" s="161"/>
      <c r="P298" s="161"/>
      <c r="Q298" s="161"/>
      <c r="R298" s="161"/>
      <c r="S298" s="161"/>
      <c r="T298" s="162"/>
      <c r="U298" s="161"/>
      <c r="V298" s="151"/>
      <c r="W298" s="151"/>
      <c r="X298" s="151"/>
      <c r="Y298" s="151"/>
      <c r="Z298" s="151"/>
      <c r="AA298" s="151"/>
      <c r="AB298" s="151"/>
      <c r="AC298" s="151"/>
      <c r="AD298" s="151"/>
      <c r="AE298" s="151" t="s">
        <v>399</v>
      </c>
      <c r="AF298" s="151">
        <v>0</v>
      </c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5">
      <c r="A299" s="152"/>
      <c r="B299" s="152"/>
      <c r="C299" s="275" t="s">
        <v>424</v>
      </c>
      <c r="D299" s="274"/>
      <c r="E299" s="273"/>
      <c r="F299" s="168"/>
      <c r="G299" s="168"/>
      <c r="H299" s="168"/>
      <c r="I299" s="168"/>
      <c r="J299" s="168"/>
      <c r="K299" s="168"/>
      <c r="L299" s="168"/>
      <c r="M299" s="168"/>
      <c r="N299" s="161"/>
      <c r="O299" s="161"/>
      <c r="P299" s="161"/>
      <c r="Q299" s="161"/>
      <c r="R299" s="161"/>
      <c r="S299" s="161"/>
      <c r="T299" s="162"/>
      <c r="U299" s="161"/>
      <c r="V299" s="151"/>
      <c r="W299" s="151"/>
      <c r="X299" s="151"/>
      <c r="Y299" s="151"/>
      <c r="Z299" s="151"/>
      <c r="AA299" s="151"/>
      <c r="AB299" s="151"/>
      <c r="AC299" s="151"/>
      <c r="AD299" s="151"/>
      <c r="AE299" s="151" t="s">
        <v>399</v>
      </c>
      <c r="AF299" s="151">
        <v>0</v>
      </c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5">
      <c r="A300" s="152"/>
      <c r="B300" s="152"/>
      <c r="C300" s="275" t="s">
        <v>427</v>
      </c>
      <c r="D300" s="274"/>
      <c r="E300" s="273">
        <v>3.6</v>
      </c>
      <c r="F300" s="168"/>
      <c r="G300" s="168"/>
      <c r="H300" s="168"/>
      <c r="I300" s="168"/>
      <c r="J300" s="168"/>
      <c r="K300" s="168"/>
      <c r="L300" s="168"/>
      <c r="M300" s="168"/>
      <c r="N300" s="161"/>
      <c r="O300" s="161"/>
      <c r="P300" s="161"/>
      <c r="Q300" s="161"/>
      <c r="R300" s="161"/>
      <c r="S300" s="161"/>
      <c r="T300" s="162"/>
      <c r="U300" s="161"/>
      <c r="V300" s="151"/>
      <c r="W300" s="151"/>
      <c r="X300" s="151"/>
      <c r="Y300" s="151"/>
      <c r="Z300" s="151"/>
      <c r="AA300" s="151"/>
      <c r="AB300" s="151"/>
      <c r="AC300" s="151"/>
      <c r="AD300" s="151"/>
      <c r="AE300" s="151" t="s">
        <v>399</v>
      </c>
      <c r="AF300" s="151">
        <v>0</v>
      </c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ht="20.399999999999999" outlineLevel="1" x14ac:dyDescent="0.25">
      <c r="A301" s="152">
        <v>85</v>
      </c>
      <c r="B301" s="152" t="s">
        <v>291</v>
      </c>
      <c r="C301" s="271" t="s">
        <v>292</v>
      </c>
      <c r="D301" s="160" t="s">
        <v>144</v>
      </c>
      <c r="E301" s="166">
        <v>24</v>
      </c>
      <c r="F301" s="270"/>
      <c r="G301" s="168">
        <f>ROUND(E301*F301,2)</f>
        <v>0</v>
      </c>
      <c r="H301" s="270"/>
      <c r="I301" s="168">
        <f>ROUND(E301*H301,2)</f>
        <v>0</v>
      </c>
      <c r="J301" s="270"/>
      <c r="K301" s="168">
        <f>ROUND(E301*J301,2)</f>
        <v>0</v>
      </c>
      <c r="L301" s="168">
        <v>21</v>
      </c>
      <c r="M301" s="168">
        <f>G301*(1+L301/100)</f>
        <v>0</v>
      </c>
      <c r="N301" s="161">
        <v>1.9000000000000001E-4</v>
      </c>
      <c r="O301" s="161">
        <f>ROUND(E301*N301,5)</f>
        <v>4.5599999999999998E-3</v>
      </c>
      <c r="P301" s="161">
        <v>0</v>
      </c>
      <c r="Q301" s="161">
        <f>ROUND(E301*P301,5)</f>
        <v>0</v>
      </c>
      <c r="R301" s="161"/>
      <c r="S301" s="161"/>
      <c r="T301" s="162">
        <v>0.17</v>
      </c>
      <c r="U301" s="161">
        <f>ROUND(E301*T301,2)</f>
        <v>4.08</v>
      </c>
      <c r="V301" s="151"/>
      <c r="W301" s="151"/>
      <c r="X301" s="151"/>
      <c r="Y301" s="151"/>
      <c r="Z301" s="151"/>
      <c r="AA301" s="151"/>
      <c r="AB301" s="151"/>
      <c r="AC301" s="151"/>
      <c r="AD301" s="151"/>
      <c r="AE301" s="151" t="s">
        <v>115</v>
      </c>
      <c r="AF301" s="151"/>
      <c r="AG301" s="151"/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5">
      <c r="A302" s="152"/>
      <c r="B302" s="152"/>
      <c r="C302" s="275" t="s">
        <v>426</v>
      </c>
      <c r="D302" s="274"/>
      <c r="E302" s="273"/>
      <c r="F302" s="168"/>
      <c r="G302" s="168"/>
      <c r="H302" s="168"/>
      <c r="I302" s="168"/>
      <c r="J302" s="168"/>
      <c r="K302" s="168"/>
      <c r="L302" s="168"/>
      <c r="M302" s="168"/>
      <c r="N302" s="161"/>
      <c r="O302" s="161"/>
      <c r="P302" s="161"/>
      <c r="Q302" s="161"/>
      <c r="R302" s="161"/>
      <c r="S302" s="161"/>
      <c r="T302" s="162"/>
      <c r="U302" s="161"/>
      <c r="V302" s="151"/>
      <c r="W302" s="151"/>
      <c r="X302" s="151"/>
      <c r="Y302" s="151"/>
      <c r="Z302" s="151"/>
      <c r="AA302" s="151"/>
      <c r="AB302" s="151"/>
      <c r="AC302" s="151"/>
      <c r="AD302" s="151"/>
      <c r="AE302" s="151" t="s">
        <v>399</v>
      </c>
      <c r="AF302" s="151">
        <v>0</v>
      </c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5">
      <c r="A303" s="152"/>
      <c r="B303" s="152"/>
      <c r="C303" s="275" t="s">
        <v>425</v>
      </c>
      <c r="D303" s="274"/>
      <c r="E303" s="273">
        <v>15.6</v>
      </c>
      <c r="F303" s="168"/>
      <c r="G303" s="168"/>
      <c r="H303" s="168"/>
      <c r="I303" s="168"/>
      <c r="J303" s="168"/>
      <c r="K303" s="168"/>
      <c r="L303" s="168"/>
      <c r="M303" s="168"/>
      <c r="N303" s="161"/>
      <c r="O303" s="161"/>
      <c r="P303" s="161"/>
      <c r="Q303" s="161"/>
      <c r="R303" s="161"/>
      <c r="S303" s="161"/>
      <c r="T303" s="162"/>
      <c r="U303" s="161"/>
      <c r="V303" s="151"/>
      <c r="W303" s="151"/>
      <c r="X303" s="151"/>
      <c r="Y303" s="151"/>
      <c r="Z303" s="151"/>
      <c r="AA303" s="151"/>
      <c r="AB303" s="151"/>
      <c r="AC303" s="151"/>
      <c r="AD303" s="151"/>
      <c r="AE303" s="151" t="s">
        <v>399</v>
      </c>
      <c r="AF303" s="151">
        <v>0</v>
      </c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5">
      <c r="A304" s="152"/>
      <c r="B304" s="152"/>
      <c r="C304" s="275" t="s">
        <v>424</v>
      </c>
      <c r="D304" s="274"/>
      <c r="E304" s="273"/>
      <c r="F304" s="168"/>
      <c r="G304" s="168"/>
      <c r="H304" s="168"/>
      <c r="I304" s="168"/>
      <c r="J304" s="168"/>
      <c r="K304" s="168"/>
      <c r="L304" s="168"/>
      <c r="M304" s="168"/>
      <c r="N304" s="161"/>
      <c r="O304" s="161"/>
      <c r="P304" s="161"/>
      <c r="Q304" s="161"/>
      <c r="R304" s="161"/>
      <c r="S304" s="161"/>
      <c r="T304" s="162"/>
      <c r="U304" s="161"/>
      <c r="V304" s="151"/>
      <c r="W304" s="151"/>
      <c r="X304" s="151"/>
      <c r="Y304" s="151"/>
      <c r="Z304" s="151"/>
      <c r="AA304" s="151"/>
      <c r="AB304" s="151"/>
      <c r="AC304" s="151"/>
      <c r="AD304" s="151"/>
      <c r="AE304" s="151" t="s">
        <v>399</v>
      </c>
      <c r="AF304" s="151">
        <v>0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5">
      <c r="A305" s="152"/>
      <c r="B305" s="152"/>
      <c r="C305" s="275" t="s">
        <v>423</v>
      </c>
      <c r="D305" s="274"/>
      <c r="E305" s="273">
        <v>8.4</v>
      </c>
      <c r="F305" s="168"/>
      <c r="G305" s="168"/>
      <c r="H305" s="168"/>
      <c r="I305" s="168"/>
      <c r="J305" s="168"/>
      <c r="K305" s="168"/>
      <c r="L305" s="168"/>
      <c r="M305" s="168"/>
      <c r="N305" s="161"/>
      <c r="O305" s="161"/>
      <c r="P305" s="161"/>
      <c r="Q305" s="161"/>
      <c r="R305" s="161"/>
      <c r="S305" s="161"/>
      <c r="T305" s="162"/>
      <c r="U305" s="161"/>
      <c r="V305" s="151"/>
      <c r="W305" s="151"/>
      <c r="X305" s="151"/>
      <c r="Y305" s="151"/>
      <c r="Z305" s="151"/>
      <c r="AA305" s="151"/>
      <c r="AB305" s="151"/>
      <c r="AC305" s="151"/>
      <c r="AD305" s="151"/>
      <c r="AE305" s="151" t="s">
        <v>399</v>
      </c>
      <c r="AF305" s="151">
        <v>0</v>
      </c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5">
      <c r="A306" s="152">
        <v>86</v>
      </c>
      <c r="B306" s="152" t="s">
        <v>293</v>
      </c>
      <c r="C306" s="271" t="s">
        <v>294</v>
      </c>
      <c r="D306" s="160" t="s">
        <v>176</v>
      </c>
      <c r="E306" s="166">
        <v>102</v>
      </c>
      <c r="F306" s="270"/>
      <c r="G306" s="168">
        <f>ROUND(E306*F306,2)</f>
        <v>0</v>
      </c>
      <c r="H306" s="270"/>
      <c r="I306" s="168">
        <f>ROUND(E306*H306,2)</f>
        <v>0</v>
      </c>
      <c r="J306" s="270"/>
      <c r="K306" s="168">
        <f>ROUND(E306*J306,2)</f>
        <v>0</v>
      </c>
      <c r="L306" s="168">
        <v>21</v>
      </c>
      <c r="M306" s="168">
        <f>G306*(1+L306/100)</f>
        <v>0</v>
      </c>
      <c r="N306" s="161">
        <v>0</v>
      </c>
      <c r="O306" s="161">
        <f>ROUND(E306*N306,5)</f>
        <v>0</v>
      </c>
      <c r="P306" s="161">
        <v>0</v>
      </c>
      <c r="Q306" s="161">
        <f>ROUND(E306*P306,5)</f>
        <v>0</v>
      </c>
      <c r="R306" s="161"/>
      <c r="S306" s="161"/>
      <c r="T306" s="162">
        <v>0.42499999999999999</v>
      </c>
      <c r="U306" s="161">
        <f>ROUND(E306*T306,2)</f>
        <v>43.35</v>
      </c>
      <c r="V306" s="151"/>
      <c r="W306" s="151"/>
      <c r="X306" s="151"/>
      <c r="Y306" s="151"/>
      <c r="Z306" s="151"/>
      <c r="AA306" s="151"/>
      <c r="AB306" s="151"/>
      <c r="AC306" s="151"/>
      <c r="AD306" s="151"/>
      <c r="AE306" s="151" t="s">
        <v>115</v>
      </c>
      <c r="AF306" s="151"/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5">
      <c r="A307" s="152"/>
      <c r="B307" s="152"/>
      <c r="C307" s="275" t="s">
        <v>422</v>
      </c>
      <c r="D307" s="274"/>
      <c r="E307" s="273">
        <v>33</v>
      </c>
      <c r="F307" s="168"/>
      <c r="G307" s="168"/>
      <c r="H307" s="168"/>
      <c r="I307" s="168"/>
      <c r="J307" s="168"/>
      <c r="K307" s="168"/>
      <c r="L307" s="168"/>
      <c r="M307" s="168"/>
      <c r="N307" s="161"/>
      <c r="O307" s="161"/>
      <c r="P307" s="161"/>
      <c r="Q307" s="161"/>
      <c r="R307" s="161"/>
      <c r="S307" s="161"/>
      <c r="T307" s="162"/>
      <c r="U307" s="161"/>
      <c r="V307" s="151"/>
      <c r="W307" s="151"/>
      <c r="X307" s="151"/>
      <c r="Y307" s="151"/>
      <c r="Z307" s="151"/>
      <c r="AA307" s="151"/>
      <c r="AB307" s="151"/>
      <c r="AC307" s="151"/>
      <c r="AD307" s="151"/>
      <c r="AE307" s="151" t="s">
        <v>399</v>
      </c>
      <c r="AF307" s="151">
        <v>0</v>
      </c>
      <c r="AG307" s="151"/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5">
      <c r="A308" s="152"/>
      <c r="B308" s="152"/>
      <c r="C308" s="275" t="s">
        <v>421</v>
      </c>
      <c r="D308" s="274"/>
      <c r="E308" s="273">
        <v>17</v>
      </c>
      <c r="F308" s="168"/>
      <c r="G308" s="168"/>
      <c r="H308" s="168"/>
      <c r="I308" s="168"/>
      <c r="J308" s="168"/>
      <c r="K308" s="168"/>
      <c r="L308" s="168"/>
      <c r="M308" s="168"/>
      <c r="N308" s="161"/>
      <c r="O308" s="161"/>
      <c r="P308" s="161"/>
      <c r="Q308" s="161"/>
      <c r="R308" s="161"/>
      <c r="S308" s="161"/>
      <c r="T308" s="162"/>
      <c r="U308" s="161"/>
      <c r="V308" s="151"/>
      <c r="W308" s="151"/>
      <c r="X308" s="151"/>
      <c r="Y308" s="151"/>
      <c r="Z308" s="151"/>
      <c r="AA308" s="151"/>
      <c r="AB308" s="151"/>
      <c r="AC308" s="151"/>
      <c r="AD308" s="151"/>
      <c r="AE308" s="151" t="s">
        <v>399</v>
      </c>
      <c r="AF308" s="151">
        <v>0</v>
      </c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5">
      <c r="A309" s="152"/>
      <c r="B309" s="152"/>
      <c r="C309" s="275" t="s">
        <v>420</v>
      </c>
      <c r="D309" s="274"/>
      <c r="E309" s="273">
        <v>28</v>
      </c>
      <c r="F309" s="168"/>
      <c r="G309" s="168"/>
      <c r="H309" s="168"/>
      <c r="I309" s="168"/>
      <c r="J309" s="168"/>
      <c r="K309" s="168"/>
      <c r="L309" s="168"/>
      <c r="M309" s="168"/>
      <c r="N309" s="161"/>
      <c r="O309" s="161"/>
      <c r="P309" s="161"/>
      <c r="Q309" s="161"/>
      <c r="R309" s="161"/>
      <c r="S309" s="161"/>
      <c r="T309" s="162"/>
      <c r="U309" s="161"/>
      <c r="V309" s="151"/>
      <c r="W309" s="151"/>
      <c r="X309" s="151"/>
      <c r="Y309" s="151"/>
      <c r="Z309" s="151"/>
      <c r="AA309" s="151"/>
      <c r="AB309" s="151"/>
      <c r="AC309" s="151"/>
      <c r="AD309" s="151"/>
      <c r="AE309" s="151" t="s">
        <v>399</v>
      </c>
      <c r="AF309" s="151">
        <v>0</v>
      </c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5">
      <c r="A310" s="152"/>
      <c r="B310" s="152"/>
      <c r="C310" s="275" t="s">
        <v>419</v>
      </c>
      <c r="D310" s="274"/>
      <c r="E310" s="273">
        <v>24</v>
      </c>
      <c r="F310" s="168"/>
      <c r="G310" s="168"/>
      <c r="H310" s="168"/>
      <c r="I310" s="168"/>
      <c r="J310" s="168"/>
      <c r="K310" s="168"/>
      <c r="L310" s="168"/>
      <c r="M310" s="168"/>
      <c r="N310" s="161"/>
      <c r="O310" s="161"/>
      <c r="P310" s="161"/>
      <c r="Q310" s="161"/>
      <c r="R310" s="161"/>
      <c r="S310" s="161"/>
      <c r="T310" s="162"/>
      <c r="U310" s="161"/>
      <c r="V310" s="151"/>
      <c r="W310" s="151"/>
      <c r="X310" s="151"/>
      <c r="Y310" s="151"/>
      <c r="Z310" s="151"/>
      <c r="AA310" s="151"/>
      <c r="AB310" s="151"/>
      <c r="AC310" s="151"/>
      <c r="AD310" s="151"/>
      <c r="AE310" s="151" t="s">
        <v>399</v>
      </c>
      <c r="AF310" s="151">
        <v>0</v>
      </c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ht="20.399999999999999" outlineLevel="1" x14ac:dyDescent="0.25">
      <c r="A311" s="152">
        <v>87</v>
      </c>
      <c r="B311" s="152" t="s">
        <v>295</v>
      </c>
      <c r="C311" s="271" t="s">
        <v>296</v>
      </c>
      <c r="D311" s="160" t="s">
        <v>297</v>
      </c>
      <c r="E311" s="166">
        <v>1</v>
      </c>
      <c r="F311" s="270"/>
      <c r="G311" s="168">
        <f>ROUND(E311*F311,2)</f>
        <v>0</v>
      </c>
      <c r="H311" s="270"/>
      <c r="I311" s="168">
        <f>ROUND(E311*H311,2)</f>
        <v>0</v>
      </c>
      <c r="J311" s="270"/>
      <c r="K311" s="168">
        <f>ROUND(E311*J311,2)</f>
        <v>0</v>
      </c>
      <c r="L311" s="168">
        <v>21</v>
      </c>
      <c r="M311" s="168">
        <f>G311*(1+L311/100)</f>
        <v>0</v>
      </c>
      <c r="N311" s="161">
        <v>9.92E-3</v>
      </c>
      <c r="O311" s="161">
        <f>ROUND(E311*N311,5)</f>
        <v>9.92E-3</v>
      </c>
      <c r="P311" s="161">
        <v>0</v>
      </c>
      <c r="Q311" s="161">
        <f>ROUND(E311*P311,5)</f>
        <v>0</v>
      </c>
      <c r="R311" s="161"/>
      <c r="S311" s="161"/>
      <c r="T311" s="162">
        <v>1.887</v>
      </c>
      <c r="U311" s="161">
        <f>ROUND(E311*T311,2)</f>
        <v>1.89</v>
      </c>
      <c r="V311" s="151"/>
      <c r="W311" s="151"/>
      <c r="X311" s="151"/>
      <c r="Y311" s="151"/>
      <c r="Z311" s="151"/>
      <c r="AA311" s="151"/>
      <c r="AB311" s="151"/>
      <c r="AC311" s="151"/>
      <c r="AD311" s="151"/>
      <c r="AE311" s="151" t="s">
        <v>115</v>
      </c>
      <c r="AF311" s="151"/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5">
      <c r="A312" s="152">
        <v>88</v>
      </c>
      <c r="B312" s="152" t="s">
        <v>298</v>
      </c>
      <c r="C312" s="271" t="s">
        <v>299</v>
      </c>
      <c r="D312" s="160" t="s">
        <v>176</v>
      </c>
      <c r="E312" s="166">
        <v>14</v>
      </c>
      <c r="F312" s="270"/>
      <c r="G312" s="168">
        <f>ROUND(E312*F312,2)</f>
        <v>0</v>
      </c>
      <c r="H312" s="270"/>
      <c r="I312" s="168">
        <f>ROUND(E312*H312,2)</f>
        <v>0</v>
      </c>
      <c r="J312" s="270"/>
      <c r="K312" s="168">
        <f>ROUND(E312*J312,2)</f>
        <v>0</v>
      </c>
      <c r="L312" s="168">
        <v>21</v>
      </c>
      <c r="M312" s="168">
        <f>G312*(1+L312/100)</f>
        <v>0</v>
      </c>
      <c r="N312" s="161">
        <v>1.3999999999999999E-4</v>
      </c>
      <c r="O312" s="161">
        <f>ROUND(E312*N312,5)</f>
        <v>1.9599999999999999E-3</v>
      </c>
      <c r="P312" s="161">
        <v>0</v>
      </c>
      <c r="Q312" s="161">
        <f>ROUND(E312*P312,5)</f>
        <v>0</v>
      </c>
      <c r="R312" s="161"/>
      <c r="S312" s="161"/>
      <c r="T312" s="162">
        <v>0.16500000000000001</v>
      </c>
      <c r="U312" s="161">
        <f>ROUND(E312*T312,2)</f>
        <v>2.31</v>
      </c>
      <c r="V312" s="151"/>
      <c r="W312" s="151"/>
      <c r="X312" s="151"/>
      <c r="Y312" s="151"/>
      <c r="Z312" s="151"/>
      <c r="AA312" s="151"/>
      <c r="AB312" s="151"/>
      <c r="AC312" s="151"/>
      <c r="AD312" s="151"/>
      <c r="AE312" s="151" t="s">
        <v>115</v>
      </c>
      <c r="AF312" s="151"/>
      <c r="AG312" s="151"/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5">
      <c r="A313" s="152">
        <v>89</v>
      </c>
      <c r="B313" s="152" t="s">
        <v>300</v>
      </c>
      <c r="C313" s="271" t="s">
        <v>301</v>
      </c>
      <c r="D313" s="160" t="s">
        <v>176</v>
      </c>
      <c r="E313" s="166">
        <v>38</v>
      </c>
      <c r="F313" s="270"/>
      <c r="G313" s="168">
        <f>ROUND(E313*F313,2)</f>
        <v>0</v>
      </c>
      <c r="H313" s="270"/>
      <c r="I313" s="168">
        <f>ROUND(E313*H313,2)</f>
        <v>0</v>
      </c>
      <c r="J313" s="270"/>
      <c r="K313" s="168">
        <f>ROUND(E313*J313,2)</f>
        <v>0</v>
      </c>
      <c r="L313" s="168">
        <v>21</v>
      </c>
      <c r="M313" s="168">
        <f>G313*(1+L313/100)</f>
        <v>0</v>
      </c>
      <c r="N313" s="161">
        <v>2.0000000000000001E-4</v>
      </c>
      <c r="O313" s="161">
        <f>ROUND(E313*N313,5)</f>
        <v>7.6E-3</v>
      </c>
      <c r="P313" s="161">
        <v>0</v>
      </c>
      <c r="Q313" s="161">
        <f>ROUND(E313*P313,5)</f>
        <v>0</v>
      </c>
      <c r="R313" s="161"/>
      <c r="S313" s="161"/>
      <c r="T313" s="162">
        <v>0.20699999999999999</v>
      </c>
      <c r="U313" s="161">
        <f>ROUND(E313*T313,2)</f>
        <v>7.87</v>
      </c>
      <c r="V313" s="151"/>
      <c r="W313" s="151"/>
      <c r="X313" s="151"/>
      <c r="Y313" s="151"/>
      <c r="Z313" s="151"/>
      <c r="AA313" s="151"/>
      <c r="AB313" s="151"/>
      <c r="AC313" s="151"/>
      <c r="AD313" s="151"/>
      <c r="AE313" s="151" t="s">
        <v>115</v>
      </c>
      <c r="AF313" s="151"/>
      <c r="AG313" s="151"/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5">
      <c r="A314" s="152">
        <v>90</v>
      </c>
      <c r="B314" s="152" t="s">
        <v>302</v>
      </c>
      <c r="C314" s="271" t="s">
        <v>303</v>
      </c>
      <c r="D314" s="160" t="s">
        <v>176</v>
      </c>
      <c r="E314" s="166">
        <v>2</v>
      </c>
      <c r="F314" s="270"/>
      <c r="G314" s="168">
        <f>ROUND(E314*F314,2)</f>
        <v>0</v>
      </c>
      <c r="H314" s="270"/>
      <c r="I314" s="168">
        <f>ROUND(E314*H314,2)</f>
        <v>0</v>
      </c>
      <c r="J314" s="270"/>
      <c r="K314" s="168">
        <f>ROUND(E314*J314,2)</f>
        <v>0</v>
      </c>
      <c r="L314" s="168">
        <v>21</v>
      </c>
      <c r="M314" s="168">
        <f>G314*(1+L314/100)</f>
        <v>0</v>
      </c>
      <c r="N314" s="161">
        <v>3.2000000000000003E-4</v>
      </c>
      <c r="O314" s="161">
        <f>ROUND(E314*N314,5)</f>
        <v>6.4000000000000005E-4</v>
      </c>
      <c r="P314" s="161">
        <v>0</v>
      </c>
      <c r="Q314" s="161">
        <f>ROUND(E314*P314,5)</f>
        <v>0</v>
      </c>
      <c r="R314" s="161"/>
      <c r="S314" s="161"/>
      <c r="T314" s="162">
        <v>0.22700000000000001</v>
      </c>
      <c r="U314" s="161">
        <f>ROUND(E314*T314,2)</f>
        <v>0.45</v>
      </c>
      <c r="V314" s="151"/>
      <c r="W314" s="151"/>
      <c r="X314" s="151"/>
      <c r="Y314" s="151"/>
      <c r="Z314" s="151"/>
      <c r="AA314" s="151"/>
      <c r="AB314" s="151"/>
      <c r="AC314" s="151"/>
      <c r="AD314" s="151"/>
      <c r="AE314" s="151" t="s">
        <v>115</v>
      </c>
      <c r="AF314" s="151"/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5">
      <c r="A315" s="152">
        <v>91</v>
      </c>
      <c r="B315" s="152" t="s">
        <v>304</v>
      </c>
      <c r="C315" s="271" t="s">
        <v>305</v>
      </c>
      <c r="D315" s="160" t="s">
        <v>176</v>
      </c>
      <c r="E315" s="166">
        <v>2</v>
      </c>
      <c r="F315" s="270"/>
      <c r="G315" s="168">
        <f>ROUND(E315*F315,2)</f>
        <v>0</v>
      </c>
      <c r="H315" s="270"/>
      <c r="I315" s="168">
        <f>ROUND(E315*H315,2)</f>
        <v>0</v>
      </c>
      <c r="J315" s="270"/>
      <c r="K315" s="168">
        <f>ROUND(E315*J315,2)</f>
        <v>0</v>
      </c>
      <c r="L315" s="168">
        <v>21</v>
      </c>
      <c r="M315" s="168">
        <f>G315*(1+L315/100)</f>
        <v>0</v>
      </c>
      <c r="N315" s="161">
        <v>7.6999999999999996E-4</v>
      </c>
      <c r="O315" s="161">
        <f>ROUND(E315*N315,5)</f>
        <v>1.5399999999999999E-3</v>
      </c>
      <c r="P315" s="161">
        <v>0</v>
      </c>
      <c r="Q315" s="161">
        <f>ROUND(E315*P315,5)</f>
        <v>0</v>
      </c>
      <c r="R315" s="161"/>
      <c r="S315" s="161"/>
      <c r="T315" s="162">
        <v>0.35099999999999998</v>
      </c>
      <c r="U315" s="161">
        <f>ROUND(E315*T315,2)</f>
        <v>0.7</v>
      </c>
      <c r="V315" s="151"/>
      <c r="W315" s="151"/>
      <c r="X315" s="151"/>
      <c r="Y315" s="151"/>
      <c r="Z315" s="151"/>
      <c r="AA315" s="151"/>
      <c r="AB315" s="151"/>
      <c r="AC315" s="151"/>
      <c r="AD315" s="151"/>
      <c r="AE315" s="151" t="s">
        <v>115</v>
      </c>
      <c r="AF315" s="151"/>
      <c r="AG315" s="151"/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5">
      <c r="A316" s="152">
        <v>92</v>
      </c>
      <c r="B316" s="152" t="s">
        <v>306</v>
      </c>
      <c r="C316" s="271" t="s">
        <v>307</v>
      </c>
      <c r="D316" s="160" t="s">
        <v>176</v>
      </c>
      <c r="E316" s="166">
        <v>2</v>
      </c>
      <c r="F316" s="270"/>
      <c r="G316" s="168">
        <f>ROUND(E316*F316,2)</f>
        <v>0</v>
      </c>
      <c r="H316" s="270"/>
      <c r="I316" s="168">
        <f>ROUND(E316*H316,2)</f>
        <v>0</v>
      </c>
      <c r="J316" s="270"/>
      <c r="K316" s="168">
        <f>ROUND(E316*J316,2)</f>
        <v>0</v>
      </c>
      <c r="L316" s="168">
        <v>21</v>
      </c>
      <c r="M316" s="168">
        <f>G316*(1+L316/100)</f>
        <v>0</v>
      </c>
      <c r="N316" s="161">
        <v>3.4000000000000002E-4</v>
      </c>
      <c r="O316" s="161">
        <f>ROUND(E316*N316,5)</f>
        <v>6.8000000000000005E-4</v>
      </c>
      <c r="P316" s="161">
        <v>0</v>
      </c>
      <c r="Q316" s="161">
        <f>ROUND(E316*P316,5)</f>
        <v>0</v>
      </c>
      <c r="R316" s="161"/>
      <c r="S316" s="161"/>
      <c r="T316" s="162">
        <v>0.20699999999999999</v>
      </c>
      <c r="U316" s="161">
        <f>ROUND(E316*T316,2)</f>
        <v>0.41</v>
      </c>
      <c r="V316" s="151"/>
      <c r="W316" s="151"/>
      <c r="X316" s="151"/>
      <c r="Y316" s="151"/>
      <c r="Z316" s="151"/>
      <c r="AA316" s="151"/>
      <c r="AB316" s="151"/>
      <c r="AC316" s="151"/>
      <c r="AD316" s="151"/>
      <c r="AE316" s="151" t="s">
        <v>115</v>
      </c>
      <c r="AF316" s="151"/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5">
      <c r="A317" s="152">
        <v>93</v>
      </c>
      <c r="B317" s="152" t="s">
        <v>308</v>
      </c>
      <c r="C317" s="271" t="s">
        <v>309</v>
      </c>
      <c r="D317" s="160" t="s">
        <v>176</v>
      </c>
      <c r="E317" s="166">
        <v>6</v>
      </c>
      <c r="F317" s="270"/>
      <c r="G317" s="168">
        <f>ROUND(E317*F317,2)</f>
        <v>0</v>
      </c>
      <c r="H317" s="270"/>
      <c r="I317" s="168">
        <f>ROUND(E317*H317,2)</f>
        <v>0</v>
      </c>
      <c r="J317" s="270"/>
      <c r="K317" s="168">
        <f>ROUND(E317*J317,2)</f>
        <v>0</v>
      </c>
      <c r="L317" s="168">
        <v>21</v>
      </c>
      <c r="M317" s="168">
        <f>G317*(1+L317/100)</f>
        <v>0</v>
      </c>
      <c r="N317" s="161">
        <v>1.0399999999999999E-3</v>
      </c>
      <c r="O317" s="161">
        <f>ROUND(E317*N317,5)</f>
        <v>6.2399999999999999E-3</v>
      </c>
      <c r="P317" s="161">
        <v>0</v>
      </c>
      <c r="Q317" s="161">
        <f>ROUND(E317*P317,5)</f>
        <v>0</v>
      </c>
      <c r="R317" s="161"/>
      <c r="S317" s="161"/>
      <c r="T317" s="162">
        <v>0.35099999999999998</v>
      </c>
      <c r="U317" s="161">
        <f>ROUND(E317*T317,2)</f>
        <v>2.11</v>
      </c>
      <c r="V317" s="151"/>
      <c r="W317" s="151"/>
      <c r="X317" s="151"/>
      <c r="Y317" s="151"/>
      <c r="Z317" s="151"/>
      <c r="AA317" s="151"/>
      <c r="AB317" s="151"/>
      <c r="AC317" s="151"/>
      <c r="AD317" s="151"/>
      <c r="AE317" s="151" t="s">
        <v>115</v>
      </c>
      <c r="AF317" s="151"/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20.399999999999999" outlineLevel="1" x14ac:dyDescent="0.25">
      <c r="A318" s="152">
        <v>94</v>
      </c>
      <c r="B318" s="152" t="s">
        <v>310</v>
      </c>
      <c r="C318" s="271" t="s">
        <v>311</v>
      </c>
      <c r="D318" s="160" t="s">
        <v>184</v>
      </c>
      <c r="E318" s="166">
        <v>1</v>
      </c>
      <c r="F318" s="270"/>
      <c r="G318" s="168">
        <f>ROUND(E318*F318,2)</f>
        <v>0</v>
      </c>
      <c r="H318" s="270"/>
      <c r="I318" s="168">
        <f>ROUND(E318*H318,2)</f>
        <v>0</v>
      </c>
      <c r="J318" s="270"/>
      <c r="K318" s="168">
        <f>ROUND(E318*J318,2)</f>
        <v>0</v>
      </c>
      <c r="L318" s="168">
        <v>21</v>
      </c>
      <c r="M318" s="168">
        <f>G318*(1+L318/100)</f>
        <v>0</v>
      </c>
      <c r="N318" s="161">
        <v>0</v>
      </c>
      <c r="O318" s="161">
        <f>ROUND(E318*N318,5)</f>
        <v>0</v>
      </c>
      <c r="P318" s="161">
        <v>0</v>
      </c>
      <c r="Q318" s="161">
        <f>ROUND(E318*P318,5)</f>
        <v>0</v>
      </c>
      <c r="R318" s="161"/>
      <c r="S318" s="161"/>
      <c r="T318" s="162">
        <v>0</v>
      </c>
      <c r="U318" s="161">
        <f>ROUND(E318*T318,2)</f>
        <v>0</v>
      </c>
      <c r="V318" s="151"/>
      <c r="W318" s="151"/>
      <c r="X318" s="151"/>
      <c r="Y318" s="151"/>
      <c r="Z318" s="151"/>
      <c r="AA318" s="151"/>
      <c r="AB318" s="151"/>
      <c r="AC318" s="151"/>
      <c r="AD318" s="151"/>
      <c r="AE318" s="151" t="s">
        <v>115</v>
      </c>
      <c r="AF318" s="151"/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5">
      <c r="A319" s="152">
        <v>95</v>
      </c>
      <c r="B319" s="152" t="s">
        <v>312</v>
      </c>
      <c r="C319" s="271" t="s">
        <v>313</v>
      </c>
      <c r="D319" s="160" t="s">
        <v>176</v>
      </c>
      <c r="E319" s="166">
        <v>1</v>
      </c>
      <c r="F319" s="270"/>
      <c r="G319" s="168">
        <f>ROUND(E319*F319,2)</f>
        <v>0</v>
      </c>
      <c r="H319" s="270"/>
      <c r="I319" s="168">
        <f>ROUND(E319*H319,2)</f>
        <v>0</v>
      </c>
      <c r="J319" s="270"/>
      <c r="K319" s="168">
        <f>ROUND(E319*J319,2)</f>
        <v>0</v>
      </c>
      <c r="L319" s="168">
        <v>21</v>
      </c>
      <c r="M319" s="168">
        <f>G319*(1+L319/100)</f>
        <v>0</v>
      </c>
      <c r="N319" s="161">
        <v>2.5000000000000001E-4</v>
      </c>
      <c r="O319" s="161">
        <f>ROUND(E319*N319,5)</f>
        <v>2.5000000000000001E-4</v>
      </c>
      <c r="P319" s="161">
        <v>0</v>
      </c>
      <c r="Q319" s="161">
        <f>ROUND(E319*P319,5)</f>
        <v>0</v>
      </c>
      <c r="R319" s="161"/>
      <c r="S319" s="161"/>
      <c r="T319" s="162">
        <v>0.20699999999999999</v>
      </c>
      <c r="U319" s="161">
        <f>ROUND(E319*T319,2)</f>
        <v>0.21</v>
      </c>
      <c r="V319" s="151"/>
      <c r="W319" s="151"/>
      <c r="X319" s="151"/>
      <c r="Y319" s="151"/>
      <c r="Z319" s="151"/>
      <c r="AA319" s="151"/>
      <c r="AB319" s="151"/>
      <c r="AC319" s="151"/>
      <c r="AD319" s="151"/>
      <c r="AE319" s="151" t="s">
        <v>115</v>
      </c>
      <c r="AF319" s="151"/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5">
      <c r="A320" s="152">
        <v>96</v>
      </c>
      <c r="B320" s="152" t="s">
        <v>314</v>
      </c>
      <c r="C320" s="271" t="s">
        <v>315</v>
      </c>
      <c r="D320" s="160" t="s">
        <v>176</v>
      </c>
      <c r="E320" s="166">
        <v>2</v>
      </c>
      <c r="F320" s="270"/>
      <c r="G320" s="168">
        <f>ROUND(E320*F320,2)</f>
        <v>0</v>
      </c>
      <c r="H320" s="270"/>
      <c r="I320" s="168">
        <f>ROUND(E320*H320,2)</f>
        <v>0</v>
      </c>
      <c r="J320" s="270"/>
      <c r="K320" s="168">
        <f>ROUND(E320*J320,2)</f>
        <v>0</v>
      </c>
      <c r="L320" s="168">
        <v>21</v>
      </c>
      <c r="M320" s="168">
        <f>G320*(1+L320/100)</f>
        <v>0</v>
      </c>
      <c r="N320" s="161">
        <v>8.0000000000000004E-4</v>
      </c>
      <c r="O320" s="161">
        <f>ROUND(E320*N320,5)</f>
        <v>1.6000000000000001E-3</v>
      </c>
      <c r="P320" s="161">
        <v>0</v>
      </c>
      <c r="Q320" s="161">
        <f>ROUND(E320*P320,5)</f>
        <v>0</v>
      </c>
      <c r="R320" s="161"/>
      <c r="S320" s="161"/>
      <c r="T320" s="162">
        <v>0.35099999999999998</v>
      </c>
      <c r="U320" s="161">
        <f>ROUND(E320*T320,2)</f>
        <v>0.7</v>
      </c>
      <c r="V320" s="151"/>
      <c r="W320" s="151"/>
      <c r="X320" s="151"/>
      <c r="Y320" s="151"/>
      <c r="Z320" s="151"/>
      <c r="AA320" s="151"/>
      <c r="AB320" s="151"/>
      <c r="AC320" s="151"/>
      <c r="AD320" s="151"/>
      <c r="AE320" s="151" t="s">
        <v>115</v>
      </c>
      <c r="AF320" s="151"/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5">
      <c r="A321" s="152">
        <v>97</v>
      </c>
      <c r="B321" s="152" t="s">
        <v>316</v>
      </c>
      <c r="C321" s="271" t="s">
        <v>317</v>
      </c>
      <c r="D321" s="160" t="s">
        <v>176</v>
      </c>
      <c r="E321" s="166">
        <v>1</v>
      </c>
      <c r="F321" s="270"/>
      <c r="G321" s="168">
        <f>ROUND(E321*F321,2)</f>
        <v>0</v>
      </c>
      <c r="H321" s="270"/>
      <c r="I321" s="168">
        <f>ROUND(E321*H321,2)</f>
        <v>0</v>
      </c>
      <c r="J321" s="270"/>
      <c r="K321" s="168">
        <f>ROUND(E321*J321,2)</f>
        <v>0</v>
      </c>
      <c r="L321" s="168">
        <v>21</v>
      </c>
      <c r="M321" s="168">
        <f>G321*(1+L321/100)</f>
        <v>0</v>
      </c>
      <c r="N321" s="161">
        <v>4.0000000000000002E-4</v>
      </c>
      <c r="O321" s="161">
        <f>ROUND(E321*N321,5)</f>
        <v>4.0000000000000002E-4</v>
      </c>
      <c r="P321" s="161">
        <v>0</v>
      </c>
      <c r="Q321" s="161">
        <f>ROUND(E321*P321,5)</f>
        <v>0</v>
      </c>
      <c r="R321" s="161"/>
      <c r="S321" s="161"/>
      <c r="T321" s="162">
        <v>0.20699999999999999</v>
      </c>
      <c r="U321" s="161">
        <f>ROUND(E321*T321,2)</f>
        <v>0.21</v>
      </c>
      <c r="V321" s="151"/>
      <c r="W321" s="151"/>
      <c r="X321" s="151"/>
      <c r="Y321" s="151"/>
      <c r="Z321" s="151"/>
      <c r="AA321" s="151"/>
      <c r="AB321" s="151"/>
      <c r="AC321" s="151"/>
      <c r="AD321" s="151"/>
      <c r="AE321" s="151" t="s">
        <v>115</v>
      </c>
      <c r="AF321" s="151"/>
      <c r="AG321" s="151"/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5">
      <c r="A322" s="152">
        <v>98</v>
      </c>
      <c r="B322" s="152" t="s">
        <v>318</v>
      </c>
      <c r="C322" s="271" t="s">
        <v>319</v>
      </c>
      <c r="D322" s="160" t="s">
        <v>176</v>
      </c>
      <c r="E322" s="166">
        <v>1</v>
      </c>
      <c r="F322" s="270"/>
      <c r="G322" s="168">
        <f>ROUND(E322*F322,2)</f>
        <v>0</v>
      </c>
      <c r="H322" s="270"/>
      <c r="I322" s="168">
        <f>ROUND(E322*H322,2)</f>
        <v>0</v>
      </c>
      <c r="J322" s="270"/>
      <c r="K322" s="168">
        <f>ROUND(E322*J322,2)</f>
        <v>0</v>
      </c>
      <c r="L322" s="168">
        <v>21</v>
      </c>
      <c r="M322" s="168">
        <f>G322*(1+L322/100)</f>
        <v>0</v>
      </c>
      <c r="N322" s="161">
        <v>3.8E-3</v>
      </c>
      <c r="O322" s="161">
        <f>ROUND(E322*N322,5)</f>
        <v>3.8E-3</v>
      </c>
      <c r="P322" s="161">
        <v>0</v>
      </c>
      <c r="Q322" s="161">
        <f>ROUND(E322*P322,5)</f>
        <v>0</v>
      </c>
      <c r="R322" s="161"/>
      <c r="S322" s="161"/>
      <c r="T322" s="162">
        <v>0.35199999999999998</v>
      </c>
      <c r="U322" s="161">
        <f>ROUND(E322*T322,2)</f>
        <v>0.35</v>
      </c>
      <c r="V322" s="151"/>
      <c r="W322" s="151"/>
      <c r="X322" s="151"/>
      <c r="Y322" s="151"/>
      <c r="Z322" s="151"/>
      <c r="AA322" s="151"/>
      <c r="AB322" s="151"/>
      <c r="AC322" s="151"/>
      <c r="AD322" s="151"/>
      <c r="AE322" s="151" t="s">
        <v>115</v>
      </c>
      <c r="AF322" s="151"/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5">
      <c r="A323" s="152">
        <v>99</v>
      </c>
      <c r="B323" s="152" t="s">
        <v>320</v>
      </c>
      <c r="C323" s="271" t="s">
        <v>321</v>
      </c>
      <c r="D323" s="160" t="s">
        <v>184</v>
      </c>
      <c r="E323" s="166">
        <v>1</v>
      </c>
      <c r="F323" s="270"/>
      <c r="G323" s="168">
        <f>ROUND(E323*F323,2)</f>
        <v>0</v>
      </c>
      <c r="H323" s="270"/>
      <c r="I323" s="168">
        <f>ROUND(E323*H323,2)</f>
        <v>0</v>
      </c>
      <c r="J323" s="270"/>
      <c r="K323" s="168">
        <f>ROUND(E323*J323,2)</f>
        <v>0</v>
      </c>
      <c r="L323" s="168">
        <v>21</v>
      </c>
      <c r="M323" s="168">
        <f>G323*(1+L323/100)</f>
        <v>0</v>
      </c>
      <c r="N323" s="161">
        <v>0</v>
      </c>
      <c r="O323" s="161">
        <f>ROUND(E323*N323,5)</f>
        <v>0</v>
      </c>
      <c r="P323" s="161">
        <v>0</v>
      </c>
      <c r="Q323" s="161">
        <f>ROUND(E323*P323,5)</f>
        <v>0</v>
      </c>
      <c r="R323" s="161"/>
      <c r="S323" s="161"/>
      <c r="T323" s="162">
        <v>0</v>
      </c>
      <c r="U323" s="161">
        <f>ROUND(E323*T323,2)</f>
        <v>0</v>
      </c>
      <c r="V323" s="151"/>
      <c r="W323" s="151"/>
      <c r="X323" s="151"/>
      <c r="Y323" s="151"/>
      <c r="Z323" s="151"/>
      <c r="AA323" s="151"/>
      <c r="AB323" s="151"/>
      <c r="AC323" s="151"/>
      <c r="AD323" s="151"/>
      <c r="AE323" s="151" t="s">
        <v>115</v>
      </c>
      <c r="AF323" s="151"/>
      <c r="AG323" s="151"/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5">
      <c r="A324" s="152">
        <v>100</v>
      </c>
      <c r="B324" s="152" t="s">
        <v>322</v>
      </c>
      <c r="C324" s="271" t="s">
        <v>323</v>
      </c>
      <c r="D324" s="160" t="s">
        <v>176</v>
      </c>
      <c r="E324" s="166">
        <v>27</v>
      </c>
      <c r="F324" s="270"/>
      <c r="G324" s="168">
        <f>ROUND(E324*F324,2)</f>
        <v>0</v>
      </c>
      <c r="H324" s="270"/>
      <c r="I324" s="168">
        <f>ROUND(E324*H324,2)</f>
        <v>0</v>
      </c>
      <c r="J324" s="270"/>
      <c r="K324" s="168">
        <f>ROUND(E324*J324,2)</f>
        <v>0</v>
      </c>
      <c r="L324" s="168">
        <v>21</v>
      </c>
      <c r="M324" s="168">
        <f>G324*(1+L324/100)</f>
        <v>0</v>
      </c>
      <c r="N324" s="161">
        <v>6.9999999999999999E-4</v>
      </c>
      <c r="O324" s="161">
        <f>ROUND(E324*N324,5)</f>
        <v>1.89E-2</v>
      </c>
      <c r="P324" s="161">
        <v>0</v>
      </c>
      <c r="Q324" s="161">
        <f>ROUND(E324*P324,5)</f>
        <v>0</v>
      </c>
      <c r="R324" s="161"/>
      <c r="S324" s="161"/>
      <c r="T324" s="162">
        <v>0.37</v>
      </c>
      <c r="U324" s="161">
        <f>ROUND(E324*T324,2)</f>
        <v>9.99</v>
      </c>
      <c r="V324" s="151"/>
      <c r="W324" s="151"/>
      <c r="X324" s="151"/>
      <c r="Y324" s="151"/>
      <c r="Z324" s="151"/>
      <c r="AA324" s="151"/>
      <c r="AB324" s="151"/>
      <c r="AC324" s="151"/>
      <c r="AD324" s="151"/>
      <c r="AE324" s="151" t="s">
        <v>115</v>
      </c>
      <c r="AF324" s="151"/>
      <c r="AG324" s="151"/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20.399999999999999" outlineLevel="1" x14ac:dyDescent="0.25">
      <c r="A325" s="152">
        <v>101</v>
      </c>
      <c r="B325" s="152" t="s">
        <v>324</v>
      </c>
      <c r="C325" s="271" t="s">
        <v>325</v>
      </c>
      <c r="D325" s="160" t="s">
        <v>176</v>
      </c>
      <c r="E325" s="166">
        <v>4</v>
      </c>
      <c r="F325" s="270"/>
      <c r="G325" s="168">
        <f>ROUND(E325*F325,2)</f>
        <v>0</v>
      </c>
      <c r="H325" s="270"/>
      <c r="I325" s="168">
        <f>ROUND(E325*H325,2)</f>
        <v>0</v>
      </c>
      <c r="J325" s="270"/>
      <c r="K325" s="168">
        <f>ROUND(E325*J325,2)</f>
        <v>0</v>
      </c>
      <c r="L325" s="168">
        <v>21</v>
      </c>
      <c r="M325" s="168">
        <f>G325*(1+L325/100)</f>
        <v>0</v>
      </c>
      <c r="N325" s="161">
        <v>0.03</v>
      </c>
      <c r="O325" s="161">
        <f>ROUND(E325*N325,5)</f>
        <v>0.12</v>
      </c>
      <c r="P325" s="161">
        <v>0</v>
      </c>
      <c r="Q325" s="161">
        <f>ROUND(E325*P325,5)</f>
        <v>0</v>
      </c>
      <c r="R325" s="161"/>
      <c r="S325" s="161"/>
      <c r="T325" s="162">
        <v>1.6439999999999999</v>
      </c>
      <c r="U325" s="161">
        <f>ROUND(E325*T325,2)</f>
        <v>6.58</v>
      </c>
      <c r="V325" s="151"/>
      <c r="W325" s="151"/>
      <c r="X325" s="151"/>
      <c r="Y325" s="151"/>
      <c r="Z325" s="151"/>
      <c r="AA325" s="151"/>
      <c r="AB325" s="151"/>
      <c r="AC325" s="151"/>
      <c r="AD325" s="151"/>
      <c r="AE325" s="151" t="s">
        <v>115</v>
      </c>
      <c r="AF325" s="151"/>
      <c r="AG325" s="151"/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5">
      <c r="A326" s="152">
        <v>102</v>
      </c>
      <c r="B326" s="152" t="s">
        <v>326</v>
      </c>
      <c r="C326" s="271" t="s">
        <v>327</v>
      </c>
      <c r="D326" s="160" t="s">
        <v>176</v>
      </c>
      <c r="E326" s="166">
        <v>28</v>
      </c>
      <c r="F326" s="270"/>
      <c r="G326" s="168">
        <f>ROUND(E326*F326,2)</f>
        <v>0</v>
      </c>
      <c r="H326" s="270"/>
      <c r="I326" s="168">
        <f>ROUND(E326*H326,2)</f>
        <v>0</v>
      </c>
      <c r="J326" s="270"/>
      <c r="K326" s="168">
        <f>ROUND(E326*J326,2)</f>
        <v>0</v>
      </c>
      <c r="L326" s="168">
        <v>21</v>
      </c>
      <c r="M326" s="168">
        <f>G326*(1+L326/100)</f>
        <v>0</v>
      </c>
      <c r="N326" s="161">
        <v>2.4399999999999999E-3</v>
      </c>
      <c r="O326" s="161">
        <f>ROUND(E326*N326,5)</f>
        <v>6.8320000000000006E-2</v>
      </c>
      <c r="P326" s="161">
        <v>0</v>
      </c>
      <c r="Q326" s="161">
        <f>ROUND(E326*P326,5)</f>
        <v>0</v>
      </c>
      <c r="R326" s="161"/>
      <c r="S326" s="161"/>
      <c r="T326" s="162">
        <v>0.39300000000000002</v>
      </c>
      <c r="U326" s="161">
        <f>ROUND(E326*T326,2)</f>
        <v>11</v>
      </c>
      <c r="V326" s="151"/>
      <c r="W326" s="151"/>
      <c r="X326" s="151"/>
      <c r="Y326" s="151"/>
      <c r="Z326" s="151"/>
      <c r="AA326" s="151"/>
      <c r="AB326" s="151"/>
      <c r="AC326" s="151"/>
      <c r="AD326" s="151"/>
      <c r="AE326" s="151" t="s">
        <v>115</v>
      </c>
      <c r="AF326" s="151"/>
      <c r="AG326" s="151"/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5">
      <c r="A327" s="152"/>
      <c r="B327" s="152"/>
      <c r="C327" s="275" t="s">
        <v>418</v>
      </c>
      <c r="D327" s="274"/>
      <c r="E327" s="273">
        <v>28</v>
      </c>
      <c r="F327" s="168"/>
      <c r="G327" s="168"/>
      <c r="H327" s="168"/>
      <c r="I327" s="168"/>
      <c r="J327" s="168"/>
      <c r="K327" s="168"/>
      <c r="L327" s="168"/>
      <c r="M327" s="168"/>
      <c r="N327" s="161"/>
      <c r="O327" s="161"/>
      <c r="P327" s="161"/>
      <c r="Q327" s="161"/>
      <c r="R327" s="161"/>
      <c r="S327" s="161"/>
      <c r="T327" s="162"/>
      <c r="U327" s="161"/>
      <c r="V327" s="151"/>
      <c r="W327" s="151"/>
      <c r="X327" s="151"/>
      <c r="Y327" s="151"/>
      <c r="Z327" s="151"/>
      <c r="AA327" s="151"/>
      <c r="AB327" s="151"/>
      <c r="AC327" s="151"/>
      <c r="AD327" s="151"/>
      <c r="AE327" s="151" t="s">
        <v>399</v>
      </c>
      <c r="AF327" s="151">
        <v>0</v>
      </c>
      <c r="AG327" s="151"/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5">
      <c r="A328" s="152">
        <v>103</v>
      </c>
      <c r="B328" s="152" t="s">
        <v>328</v>
      </c>
      <c r="C328" s="271" t="s">
        <v>329</v>
      </c>
      <c r="D328" s="160" t="s">
        <v>330</v>
      </c>
      <c r="E328" s="166">
        <v>1</v>
      </c>
      <c r="F328" s="270"/>
      <c r="G328" s="168">
        <f>ROUND(E328*F328,2)</f>
        <v>0</v>
      </c>
      <c r="H328" s="270"/>
      <c r="I328" s="168">
        <f>ROUND(E328*H328,2)</f>
        <v>0</v>
      </c>
      <c r="J328" s="270"/>
      <c r="K328" s="168">
        <f>ROUND(E328*J328,2)</f>
        <v>0</v>
      </c>
      <c r="L328" s="168">
        <v>21</v>
      </c>
      <c r="M328" s="168">
        <f>G328*(1+L328/100)</f>
        <v>0</v>
      </c>
      <c r="N328" s="161">
        <v>0</v>
      </c>
      <c r="O328" s="161">
        <f>ROUND(E328*N328,5)</f>
        <v>0</v>
      </c>
      <c r="P328" s="161">
        <v>0</v>
      </c>
      <c r="Q328" s="161">
        <f>ROUND(E328*P328,5)</f>
        <v>0</v>
      </c>
      <c r="R328" s="161"/>
      <c r="S328" s="161"/>
      <c r="T328" s="162">
        <v>0</v>
      </c>
      <c r="U328" s="161">
        <f>ROUND(E328*T328,2)</f>
        <v>0</v>
      </c>
      <c r="V328" s="151"/>
      <c r="W328" s="151"/>
      <c r="X328" s="151"/>
      <c r="Y328" s="151"/>
      <c r="Z328" s="151"/>
      <c r="AA328" s="151"/>
      <c r="AB328" s="151"/>
      <c r="AC328" s="151"/>
      <c r="AD328" s="151"/>
      <c r="AE328" s="151" t="s">
        <v>115</v>
      </c>
      <c r="AF328" s="151"/>
      <c r="AG328" s="151"/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5">
      <c r="A329" s="152">
        <v>104</v>
      </c>
      <c r="B329" s="152" t="s">
        <v>331</v>
      </c>
      <c r="C329" s="271" t="s">
        <v>332</v>
      </c>
      <c r="D329" s="160" t="s">
        <v>144</v>
      </c>
      <c r="E329" s="166">
        <v>1295.5999999999999</v>
      </c>
      <c r="F329" s="270"/>
      <c r="G329" s="168">
        <f>ROUND(E329*F329,2)</f>
        <v>0</v>
      </c>
      <c r="H329" s="270"/>
      <c r="I329" s="168">
        <f>ROUND(E329*H329,2)</f>
        <v>0</v>
      </c>
      <c r="J329" s="270"/>
      <c r="K329" s="168">
        <f>ROUND(E329*J329,2)</f>
        <v>0</v>
      </c>
      <c r="L329" s="168">
        <v>21</v>
      </c>
      <c r="M329" s="168">
        <f>G329*(1+L329/100)</f>
        <v>0</v>
      </c>
      <c r="N329" s="161">
        <v>1.8000000000000001E-4</v>
      </c>
      <c r="O329" s="161">
        <f>ROUND(E329*N329,5)</f>
        <v>0.23321</v>
      </c>
      <c r="P329" s="161">
        <v>0</v>
      </c>
      <c r="Q329" s="161">
        <f>ROUND(E329*P329,5)</f>
        <v>0</v>
      </c>
      <c r="R329" s="161"/>
      <c r="S329" s="161"/>
      <c r="T329" s="162">
        <v>6.7000000000000004E-2</v>
      </c>
      <c r="U329" s="161">
        <f>ROUND(E329*T329,2)</f>
        <v>86.81</v>
      </c>
      <c r="V329" s="151"/>
      <c r="W329" s="151"/>
      <c r="X329" s="151"/>
      <c r="Y329" s="151"/>
      <c r="Z329" s="151"/>
      <c r="AA329" s="151"/>
      <c r="AB329" s="151"/>
      <c r="AC329" s="151"/>
      <c r="AD329" s="151"/>
      <c r="AE329" s="151" t="s">
        <v>115</v>
      </c>
      <c r="AF329" s="151"/>
      <c r="AG329" s="151"/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5">
      <c r="A330" s="152"/>
      <c r="B330" s="152"/>
      <c r="C330" s="275" t="s">
        <v>417</v>
      </c>
      <c r="D330" s="274"/>
      <c r="E330" s="273">
        <v>1295.5999999999999</v>
      </c>
      <c r="F330" s="168"/>
      <c r="G330" s="168"/>
      <c r="H330" s="168"/>
      <c r="I330" s="168"/>
      <c r="J330" s="168"/>
      <c r="K330" s="168"/>
      <c r="L330" s="168"/>
      <c r="M330" s="168"/>
      <c r="N330" s="161"/>
      <c r="O330" s="161"/>
      <c r="P330" s="161"/>
      <c r="Q330" s="161"/>
      <c r="R330" s="161"/>
      <c r="S330" s="161"/>
      <c r="T330" s="162"/>
      <c r="U330" s="161"/>
      <c r="V330" s="151"/>
      <c r="W330" s="151"/>
      <c r="X330" s="151"/>
      <c r="Y330" s="151"/>
      <c r="Z330" s="151"/>
      <c r="AA330" s="151"/>
      <c r="AB330" s="151"/>
      <c r="AC330" s="151"/>
      <c r="AD330" s="151"/>
      <c r="AE330" s="151" t="s">
        <v>399</v>
      </c>
      <c r="AF330" s="151">
        <v>0</v>
      </c>
      <c r="AG330" s="151"/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5">
      <c r="A331" s="152">
        <v>105</v>
      </c>
      <c r="B331" s="152" t="s">
        <v>333</v>
      </c>
      <c r="C331" s="271" t="s">
        <v>334</v>
      </c>
      <c r="D331" s="160" t="s">
        <v>144</v>
      </c>
      <c r="E331" s="166">
        <v>1295.5999999999999</v>
      </c>
      <c r="F331" s="270"/>
      <c r="G331" s="168">
        <f>ROUND(E331*F331,2)</f>
        <v>0</v>
      </c>
      <c r="H331" s="270"/>
      <c r="I331" s="168">
        <f>ROUND(E331*H331,2)</f>
        <v>0</v>
      </c>
      <c r="J331" s="270"/>
      <c r="K331" s="168">
        <f>ROUND(E331*J331,2)</f>
        <v>0</v>
      </c>
      <c r="L331" s="168">
        <v>21</v>
      </c>
      <c r="M331" s="168">
        <f>G331*(1+L331/100)</f>
        <v>0</v>
      </c>
      <c r="N331" s="161">
        <v>1.0000000000000001E-5</v>
      </c>
      <c r="O331" s="161">
        <f>ROUND(E331*N331,5)</f>
        <v>1.2959999999999999E-2</v>
      </c>
      <c r="P331" s="161">
        <v>0</v>
      </c>
      <c r="Q331" s="161">
        <f>ROUND(E331*P331,5)</f>
        <v>0</v>
      </c>
      <c r="R331" s="161"/>
      <c r="S331" s="161"/>
      <c r="T331" s="162">
        <v>6.2E-2</v>
      </c>
      <c r="U331" s="161">
        <f>ROUND(E331*T331,2)</f>
        <v>80.33</v>
      </c>
      <c r="V331" s="151"/>
      <c r="W331" s="151"/>
      <c r="X331" s="151"/>
      <c r="Y331" s="151"/>
      <c r="Z331" s="151"/>
      <c r="AA331" s="151"/>
      <c r="AB331" s="151"/>
      <c r="AC331" s="151"/>
      <c r="AD331" s="151"/>
      <c r="AE331" s="151" t="s">
        <v>115</v>
      </c>
      <c r="AF331" s="151"/>
      <c r="AG331" s="151"/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5">
      <c r="A332" s="152">
        <v>106</v>
      </c>
      <c r="B332" s="152" t="s">
        <v>335</v>
      </c>
      <c r="C332" s="271" t="s">
        <v>336</v>
      </c>
      <c r="D332" s="160" t="s">
        <v>0</v>
      </c>
      <c r="E332" s="166">
        <v>1.2</v>
      </c>
      <c r="F332" s="270"/>
      <c r="G332" s="168">
        <f>ROUND(E332*F332,2)</f>
        <v>0</v>
      </c>
      <c r="H332" s="270"/>
      <c r="I332" s="168">
        <f>ROUND(E332*H332,2)</f>
        <v>0</v>
      </c>
      <c r="J332" s="270"/>
      <c r="K332" s="168">
        <f>ROUND(E332*J332,2)</f>
        <v>0</v>
      </c>
      <c r="L332" s="168">
        <v>21</v>
      </c>
      <c r="M332" s="168">
        <f>G332*(1+L332/100)</f>
        <v>0</v>
      </c>
      <c r="N332" s="161">
        <v>0</v>
      </c>
      <c r="O332" s="161">
        <f>ROUND(E332*N332,5)</f>
        <v>0</v>
      </c>
      <c r="P332" s="161">
        <v>0</v>
      </c>
      <c r="Q332" s="161">
        <f>ROUND(E332*P332,5)</f>
        <v>0</v>
      </c>
      <c r="R332" s="161"/>
      <c r="S332" s="161"/>
      <c r="T332" s="162">
        <v>0</v>
      </c>
      <c r="U332" s="161">
        <f>ROUND(E332*T332,2)</f>
        <v>0</v>
      </c>
      <c r="V332" s="151"/>
      <c r="W332" s="151"/>
      <c r="X332" s="151"/>
      <c r="Y332" s="151"/>
      <c r="Z332" s="151"/>
      <c r="AA332" s="151"/>
      <c r="AB332" s="151"/>
      <c r="AC332" s="151"/>
      <c r="AD332" s="151"/>
      <c r="AE332" s="151" t="s">
        <v>115</v>
      </c>
      <c r="AF332" s="151"/>
      <c r="AG332" s="151"/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x14ac:dyDescent="0.25">
      <c r="A333" s="153" t="s">
        <v>110</v>
      </c>
      <c r="B333" s="153" t="s">
        <v>77</v>
      </c>
      <c r="C333" s="272" t="s">
        <v>78</v>
      </c>
      <c r="D333" s="163"/>
      <c r="E333" s="167"/>
      <c r="F333" s="169"/>
      <c r="G333" s="169">
        <f>SUMIF(AE334:AE379,"&lt;&gt;NOR",G334:G379)</f>
        <v>0</v>
      </c>
      <c r="H333" s="169"/>
      <c r="I333" s="169">
        <f>SUM(I334:I379)</f>
        <v>0</v>
      </c>
      <c r="J333" s="169"/>
      <c r="K333" s="169">
        <f>SUM(K334:K379)</f>
        <v>0</v>
      </c>
      <c r="L333" s="169"/>
      <c r="M333" s="169">
        <f>SUM(M334:M379)</f>
        <v>0</v>
      </c>
      <c r="N333" s="164"/>
      <c r="O333" s="164">
        <f>SUM(O334:O379)</f>
        <v>1.1595700000000002</v>
      </c>
      <c r="P333" s="164"/>
      <c r="Q333" s="164">
        <f>SUM(Q334:Q379)</f>
        <v>0</v>
      </c>
      <c r="R333" s="164"/>
      <c r="S333" s="164"/>
      <c r="T333" s="165"/>
      <c r="U333" s="164">
        <f>SUM(U334:U379)</f>
        <v>133.74</v>
      </c>
      <c r="AE333" t="s">
        <v>111</v>
      </c>
    </row>
    <row r="334" spans="1:60" ht="20.399999999999999" outlineLevel="1" x14ac:dyDescent="0.25">
      <c r="A334" s="152">
        <v>107</v>
      </c>
      <c r="B334" s="152" t="s">
        <v>337</v>
      </c>
      <c r="C334" s="271" t="s">
        <v>338</v>
      </c>
      <c r="D334" s="160" t="s">
        <v>297</v>
      </c>
      <c r="E334" s="166">
        <v>28</v>
      </c>
      <c r="F334" s="270"/>
      <c r="G334" s="168">
        <f>ROUND(E334*F334,2)</f>
        <v>0</v>
      </c>
      <c r="H334" s="270"/>
      <c r="I334" s="168">
        <f>ROUND(E334*H334,2)</f>
        <v>0</v>
      </c>
      <c r="J334" s="270"/>
      <c r="K334" s="168">
        <f>ROUND(E334*J334,2)</f>
        <v>0</v>
      </c>
      <c r="L334" s="168">
        <v>21</v>
      </c>
      <c r="M334" s="168">
        <f>G334*(1+L334/100)</f>
        <v>0</v>
      </c>
      <c r="N334" s="161">
        <v>1.772E-2</v>
      </c>
      <c r="O334" s="161">
        <f>ROUND(E334*N334,5)</f>
        <v>0.49615999999999999</v>
      </c>
      <c r="P334" s="161">
        <v>0</v>
      </c>
      <c r="Q334" s="161">
        <f>ROUND(E334*P334,5)</f>
        <v>0</v>
      </c>
      <c r="R334" s="161"/>
      <c r="S334" s="161"/>
      <c r="T334" s="162">
        <v>0.97299999999999998</v>
      </c>
      <c r="U334" s="161">
        <f>ROUND(E334*T334,2)</f>
        <v>27.24</v>
      </c>
      <c r="V334" s="151"/>
      <c r="W334" s="151"/>
      <c r="X334" s="151"/>
      <c r="Y334" s="151"/>
      <c r="Z334" s="151"/>
      <c r="AA334" s="151"/>
      <c r="AB334" s="151"/>
      <c r="AC334" s="151"/>
      <c r="AD334" s="151"/>
      <c r="AE334" s="151" t="s">
        <v>115</v>
      </c>
      <c r="AF334" s="151"/>
      <c r="AG334" s="151"/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5">
      <c r="A335" s="152">
        <v>108</v>
      </c>
      <c r="B335" s="152" t="s">
        <v>339</v>
      </c>
      <c r="C335" s="271" t="s">
        <v>340</v>
      </c>
      <c r="D335" s="160" t="s">
        <v>297</v>
      </c>
      <c r="E335" s="166">
        <v>1</v>
      </c>
      <c r="F335" s="270"/>
      <c r="G335" s="168">
        <f>ROUND(E335*F335,2)</f>
        <v>0</v>
      </c>
      <c r="H335" s="270"/>
      <c r="I335" s="168">
        <f>ROUND(E335*H335,2)</f>
        <v>0</v>
      </c>
      <c r="J335" s="270"/>
      <c r="K335" s="168">
        <f>ROUND(E335*J335,2)</f>
        <v>0</v>
      </c>
      <c r="L335" s="168">
        <v>21</v>
      </c>
      <c r="M335" s="168">
        <f>G335*(1+L335/100)</f>
        <v>0</v>
      </c>
      <c r="N335" s="161">
        <v>2.8219999999999999E-2</v>
      </c>
      <c r="O335" s="161">
        <f>ROUND(E335*N335,5)</f>
        <v>2.8219999999999999E-2</v>
      </c>
      <c r="P335" s="161">
        <v>0</v>
      </c>
      <c r="Q335" s="161">
        <f>ROUND(E335*P335,5)</f>
        <v>0</v>
      </c>
      <c r="R335" s="161"/>
      <c r="S335" s="161"/>
      <c r="T335" s="162">
        <v>1.5</v>
      </c>
      <c r="U335" s="161">
        <f>ROUND(E335*T335,2)</f>
        <v>1.5</v>
      </c>
      <c r="V335" s="151"/>
      <c r="W335" s="151"/>
      <c r="X335" s="151"/>
      <c r="Y335" s="151"/>
      <c r="Z335" s="151"/>
      <c r="AA335" s="151"/>
      <c r="AB335" s="151"/>
      <c r="AC335" s="151"/>
      <c r="AD335" s="151"/>
      <c r="AE335" s="151" t="s">
        <v>115</v>
      </c>
      <c r="AF335" s="151"/>
      <c r="AG335" s="151"/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ht="20.399999999999999" outlineLevel="1" x14ac:dyDescent="0.25">
      <c r="A336" s="152">
        <v>109</v>
      </c>
      <c r="B336" s="152" t="s">
        <v>341</v>
      </c>
      <c r="C336" s="271" t="s">
        <v>342</v>
      </c>
      <c r="D336" s="160" t="s">
        <v>297</v>
      </c>
      <c r="E336" s="166">
        <v>2</v>
      </c>
      <c r="F336" s="270"/>
      <c r="G336" s="168">
        <f>ROUND(E336*F336,2)</f>
        <v>0</v>
      </c>
      <c r="H336" s="270"/>
      <c r="I336" s="168">
        <f>ROUND(E336*H336,2)</f>
        <v>0</v>
      </c>
      <c r="J336" s="270"/>
      <c r="K336" s="168">
        <f>ROUND(E336*J336,2)</f>
        <v>0</v>
      </c>
      <c r="L336" s="168">
        <v>21</v>
      </c>
      <c r="M336" s="168">
        <f>G336*(1+L336/100)</f>
        <v>0</v>
      </c>
      <c r="N336" s="161">
        <v>2.8719999999999999E-2</v>
      </c>
      <c r="O336" s="161">
        <f>ROUND(E336*N336,5)</f>
        <v>5.7439999999999998E-2</v>
      </c>
      <c r="P336" s="161">
        <v>0</v>
      </c>
      <c r="Q336" s="161">
        <f>ROUND(E336*P336,5)</f>
        <v>0</v>
      </c>
      <c r="R336" s="161"/>
      <c r="S336" s="161"/>
      <c r="T336" s="162">
        <v>1.5</v>
      </c>
      <c r="U336" s="161">
        <f>ROUND(E336*T336,2)</f>
        <v>3</v>
      </c>
      <c r="V336" s="151"/>
      <c r="W336" s="151"/>
      <c r="X336" s="151"/>
      <c r="Y336" s="151"/>
      <c r="Z336" s="151"/>
      <c r="AA336" s="151"/>
      <c r="AB336" s="151"/>
      <c r="AC336" s="151"/>
      <c r="AD336" s="151"/>
      <c r="AE336" s="151" t="s">
        <v>115</v>
      </c>
      <c r="AF336" s="151"/>
      <c r="AG336" s="151"/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5">
      <c r="A337" s="152">
        <v>110</v>
      </c>
      <c r="B337" s="152" t="s">
        <v>343</v>
      </c>
      <c r="C337" s="271" t="s">
        <v>344</v>
      </c>
      <c r="D337" s="160" t="s">
        <v>297</v>
      </c>
      <c r="E337" s="166">
        <v>2</v>
      </c>
      <c r="F337" s="270"/>
      <c r="G337" s="168">
        <f>ROUND(E337*F337,2)</f>
        <v>0</v>
      </c>
      <c r="H337" s="270"/>
      <c r="I337" s="168">
        <f>ROUND(E337*H337,2)</f>
        <v>0</v>
      </c>
      <c r="J337" s="270"/>
      <c r="K337" s="168">
        <f>ROUND(E337*J337,2)</f>
        <v>0</v>
      </c>
      <c r="L337" s="168">
        <v>21</v>
      </c>
      <c r="M337" s="168">
        <f>G337*(1+L337/100)</f>
        <v>0</v>
      </c>
      <c r="N337" s="161">
        <v>2.0549999999999999E-2</v>
      </c>
      <c r="O337" s="161">
        <f>ROUND(E337*N337,5)</f>
        <v>4.1099999999999998E-2</v>
      </c>
      <c r="P337" s="161">
        <v>0</v>
      </c>
      <c r="Q337" s="161">
        <f>ROUND(E337*P337,5)</f>
        <v>0</v>
      </c>
      <c r="R337" s="161"/>
      <c r="S337" s="161"/>
      <c r="T337" s="162">
        <v>0.95499999999999996</v>
      </c>
      <c r="U337" s="161">
        <f>ROUND(E337*T337,2)</f>
        <v>1.91</v>
      </c>
      <c r="V337" s="151"/>
      <c r="W337" s="151"/>
      <c r="X337" s="151"/>
      <c r="Y337" s="151"/>
      <c r="Z337" s="151"/>
      <c r="AA337" s="151"/>
      <c r="AB337" s="151"/>
      <c r="AC337" s="151"/>
      <c r="AD337" s="151"/>
      <c r="AE337" s="151" t="s">
        <v>115</v>
      </c>
      <c r="AF337" s="151"/>
      <c r="AG337" s="151"/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ht="20.399999999999999" outlineLevel="1" x14ac:dyDescent="0.25">
      <c r="A338" s="152">
        <v>111</v>
      </c>
      <c r="B338" s="152" t="s">
        <v>345</v>
      </c>
      <c r="C338" s="271" t="s">
        <v>346</v>
      </c>
      <c r="D338" s="160" t="s">
        <v>297</v>
      </c>
      <c r="E338" s="166">
        <v>4</v>
      </c>
      <c r="F338" s="270"/>
      <c r="G338" s="168">
        <f>ROUND(E338*F338,2)</f>
        <v>0</v>
      </c>
      <c r="H338" s="270"/>
      <c r="I338" s="168">
        <f>ROUND(E338*H338,2)</f>
        <v>0</v>
      </c>
      <c r="J338" s="270"/>
      <c r="K338" s="168">
        <f>ROUND(E338*J338,2)</f>
        <v>0</v>
      </c>
      <c r="L338" s="168">
        <v>21</v>
      </c>
      <c r="M338" s="168">
        <f>G338*(1+L338/100)</f>
        <v>0</v>
      </c>
      <c r="N338" s="161">
        <v>1.421E-2</v>
      </c>
      <c r="O338" s="161">
        <f>ROUND(E338*N338,5)</f>
        <v>5.6840000000000002E-2</v>
      </c>
      <c r="P338" s="161">
        <v>0</v>
      </c>
      <c r="Q338" s="161">
        <f>ROUND(E338*P338,5)</f>
        <v>0</v>
      </c>
      <c r="R338" s="161"/>
      <c r="S338" s="161"/>
      <c r="T338" s="162">
        <v>1.1890000000000001</v>
      </c>
      <c r="U338" s="161">
        <f>ROUND(E338*T338,2)</f>
        <v>4.76</v>
      </c>
      <c r="V338" s="151"/>
      <c r="W338" s="151"/>
      <c r="X338" s="151"/>
      <c r="Y338" s="151"/>
      <c r="Z338" s="151"/>
      <c r="AA338" s="151"/>
      <c r="AB338" s="151"/>
      <c r="AC338" s="151"/>
      <c r="AD338" s="151"/>
      <c r="AE338" s="151" t="s">
        <v>115</v>
      </c>
      <c r="AF338" s="151"/>
      <c r="AG338" s="151"/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0.399999999999999" outlineLevel="1" x14ac:dyDescent="0.25">
      <c r="A339" s="152">
        <v>112</v>
      </c>
      <c r="B339" s="152" t="s">
        <v>345</v>
      </c>
      <c r="C339" s="271" t="s">
        <v>347</v>
      </c>
      <c r="D339" s="160" t="s">
        <v>297</v>
      </c>
      <c r="E339" s="166">
        <v>4</v>
      </c>
      <c r="F339" s="270"/>
      <c r="G339" s="168">
        <f>ROUND(E339*F339,2)</f>
        <v>0</v>
      </c>
      <c r="H339" s="270"/>
      <c r="I339" s="168">
        <f>ROUND(E339*H339,2)</f>
        <v>0</v>
      </c>
      <c r="J339" s="270"/>
      <c r="K339" s="168">
        <f>ROUND(E339*J339,2)</f>
        <v>0</v>
      </c>
      <c r="L339" s="168">
        <v>21</v>
      </c>
      <c r="M339" s="168">
        <f>G339*(1+L339/100)</f>
        <v>0</v>
      </c>
      <c r="N339" s="161">
        <v>1.421E-2</v>
      </c>
      <c r="O339" s="161">
        <f>ROUND(E339*N339,5)</f>
        <v>5.6840000000000002E-2</v>
      </c>
      <c r="P339" s="161">
        <v>0</v>
      </c>
      <c r="Q339" s="161">
        <f>ROUND(E339*P339,5)</f>
        <v>0</v>
      </c>
      <c r="R339" s="161"/>
      <c r="S339" s="161"/>
      <c r="T339" s="162">
        <v>1.1890000000000001</v>
      </c>
      <c r="U339" s="161">
        <f>ROUND(E339*T339,2)</f>
        <v>4.76</v>
      </c>
      <c r="V339" s="151"/>
      <c r="W339" s="151"/>
      <c r="X339" s="151"/>
      <c r="Y339" s="151"/>
      <c r="Z339" s="151"/>
      <c r="AA339" s="151"/>
      <c r="AB339" s="151"/>
      <c r="AC339" s="151"/>
      <c r="AD339" s="151"/>
      <c r="AE339" s="151" t="s">
        <v>115</v>
      </c>
      <c r="AF339" s="151"/>
      <c r="AG339" s="151"/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ht="20.399999999999999" outlineLevel="1" x14ac:dyDescent="0.25">
      <c r="A340" s="152">
        <v>113</v>
      </c>
      <c r="B340" s="152" t="s">
        <v>348</v>
      </c>
      <c r="C340" s="271" t="s">
        <v>349</v>
      </c>
      <c r="D340" s="160" t="s">
        <v>297</v>
      </c>
      <c r="E340" s="166">
        <v>2</v>
      </c>
      <c r="F340" s="270"/>
      <c r="G340" s="168">
        <f>ROUND(E340*F340,2)</f>
        <v>0</v>
      </c>
      <c r="H340" s="270"/>
      <c r="I340" s="168">
        <f>ROUND(E340*H340,2)</f>
        <v>0</v>
      </c>
      <c r="J340" s="270"/>
      <c r="K340" s="168">
        <f>ROUND(E340*J340,2)</f>
        <v>0</v>
      </c>
      <c r="L340" s="168">
        <v>21</v>
      </c>
      <c r="M340" s="168">
        <f>G340*(1+L340/100)</f>
        <v>0</v>
      </c>
      <c r="N340" s="161">
        <v>1.6209999999999999E-2</v>
      </c>
      <c r="O340" s="161">
        <f>ROUND(E340*N340,5)</f>
        <v>3.2419999999999997E-2</v>
      </c>
      <c r="P340" s="161">
        <v>0</v>
      </c>
      <c r="Q340" s="161">
        <f>ROUND(E340*P340,5)</f>
        <v>0</v>
      </c>
      <c r="R340" s="161"/>
      <c r="S340" s="161"/>
      <c r="T340" s="162">
        <v>1.1890000000000001</v>
      </c>
      <c r="U340" s="161">
        <f>ROUND(E340*T340,2)</f>
        <v>2.38</v>
      </c>
      <c r="V340" s="151"/>
      <c r="W340" s="151"/>
      <c r="X340" s="151"/>
      <c r="Y340" s="151"/>
      <c r="Z340" s="151"/>
      <c r="AA340" s="151"/>
      <c r="AB340" s="151"/>
      <c r="AC340" s="151"/>
      <c r="AD340" s="151"/>
      <c r="AE340" s="151" t="s">
        <v>115</v>
      </c>
      <c r="AF340" s="151"/>
      <c r="AG340" s="151"/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20.399999999999999" outlineLevel="1" x14ac:dyDescent="0.25">
      <c r="A341" s="152">
        <v>114</v>
      </c>
      <c r="B341" s="152" t="s">
        <v>350</v>
      </c>
      <c r="C341" s="271" t="s">
        <v>351</v>
      </c>
      <c r="D341" s="160" t="s">
        <v>184</v>
      </c>
      <c r="E341" s="166">
        <v>1</v>
      </c>
      <c r="F341" s="270"/>
      <c r="G341" s="168">
        <f>ROUND(E341*F341,2)</f>
        <v>0</v>
      </c>
      <c r="H341" s="270"/>
      <c r="I341" s="168">
        <f>ROUND(E341*H341,2)</f>
        <v>0</v>
      </c>
      <c r="J341" s="270"/>
      <c r="K341" s="168">
        <f>ROUND(E341*J341,2)</f>
        <v>0</v>
      </c>
      <c r="L341" s="168">
        <v>21</v>
      </c>
      <c r="M341" s="168">
        <f>G341*(1+L341/100)</f>
        <v>0</v>
      </c>
      <c r="N341" s="161">
        <v>0</v>
      </c>
      <c r="O341" s="161">
        <f>ROUND(E341*N341,5)</f>
        <v>0</v>
      </c>
      <c r="P341" s="161">
        <v>0</v>
      </c>
      <c r="Q341" s="161">
        <f>ROUND(E341*P341,5)</f>
        <v>0</v>
      </c>
      <c r="R341" s="161"/>
      <c r="S341" s="161"/>
      <c r="T341" s="162">
        <v>0</v>
      </c>
      <c r="U341" s="161">
        <f>ROUND(E341*T341,2)</f>
        <v>0</v>
      </c>
      <c r="V341" s="151"/>
      <c r="W341" s="151"/>
      <c r="X341" s="151"/>
      <c r="Y341" s="151"/>
      <c r="Z341" s="151"/>
      <c r="AA341" s="151"/>
      <c r="AB341" s="151"/>
      <c r="AC341" s="151"/>
      <c r="AD341" s="151"/>
      <c r="AE341" s="151" t="s">
        <v>115</v>
      </c>
      <c r="AF341" s="151"/>
      <c r="AG341" s="151"/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5">
      <c r="A342" s="152">
        <v>115</v>
      </c>
      <c r="B342" s="152" t="s">
        <v>352</v>
      </c>
      <c r="C342" s="271" t="s">
        <v>353</v>
      </c>
      <c r="D342" s="160" t="s">
        <v>297</v>
      </c>
      <c r="E342" s="166">
        <v>2</v>
      </c>
      <c r="F342" s="270"/>
      <c r="G342" s="168">
        <f>ROUND(E342*F342,2)</f>
        <v>0</v>
      </c>
      <c r="H342" s="270"/>
      <c r="I342" s="168">
        <f>ROUND(E342*H342,2)</f>
        <v>0</v>
      </c>
      <c r="J342" s="270"/>
      <c r="K342" s="168">
        <f>ROUND(E342*J342,2)</f>
        <v>0</v>
      </c>
      <c r="L342" s="168">
        <v>21</v>
      </c>
      <c r="M342" s="168">
        <f>G342*(1+L342/100)</f>
        <v>0</v>
      </c>
      <c r="N342" s="161">
        <v>8.9999999999999993E-3</v>
      </c>
      <c r="O342" s="161">
        <f>ROUND(E342*N342,5)</f>
        <v>1.7999999999999999E-2</v>
      </c>
      <c r="P342" s="161">
        <v>0</v>
      </c>
      <c r="Q342" s="161">
        <f>ROUND(E342*P342,5)</f>
        <v>0</v>
      </c>
      <c r="R342" s="161"/>
      <c r="S342" s="161"/>
      <c r="T342" s="162">
        <v>1.1890000000000001</v>
      </c>
      <c r="U342" s="161">
        <f>ROUND(E342*T342,2)</f>
        <v>2.38</v>
      </c>
      <c r="V342" s="151"/>
      <c r="W342" s="151"/>
      <c r="X342" s="151"/>
      <c r="Y342" s="151"/>
      <c r="Z342" s="151"/>
      <c r="AA342" s="151"/>
      <c r="AB342" s="151"/>
      <c r="AC342" s="151"/>
      <c r="AD342" s="151"/>
      <c r="AE342" s="151" t="s">
        <v>115</v>
      </c>
      <c r="AF342" s="151"/>
      <c r="AG342" s="151"/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5">
      <c r="A343" s="152">
        <v>116</v>
      </c>
      <c r="B343" s="152" t="s">
        <v>354</v>
      </c>
      <c r="C343" s="271" t="s">
        <v>355</v>
      </c>
      <c r="D343" s="160" t="s">
        <v>297</v>
      </c>
      <c r="E343" s="166">
        <v>1</v>
      </c>
      <c r="F343" s="270"/>
      <c r="G343" s="168">
        <f>ROUND(E343*F343,2)</f>
        <v>0</v>
      </c>
      <c r="H343" s="270"/>
      <c r="I343" s="168">
        <f>ROUND(E343*H343,2)</f>
        <v>0</v>
      </c>
      <c r="J343" s="270"/>
      <c r="K343" s="168">
        <f>ROUND(E343*J343,2)</f>
        <v>0</v>
      </c>
      <c r="L343" s="168">
        <v>21</v>
      </c>
      <c r="M343" s="168">
        <f>G343*(1+L343/100)</f>
        <v>0</v>
      </c>
      <c r="N343" s="161">
        <v>1.7010000000000001E-2</v>
      </c>
      <c r="O343" s="161">
        <f>ROUND(E343*N343,5)</f>
        <v>1.7010000000000001E-2</v>
      </c>
      <c r="P343" s="161">
        <v>0</v>
      </c>
      <c r="Q343" s="161">
        <f>ROUND(E343*P343,5)</f>
        <v>0</v>
      </c>
      <c r="R343" s="161"/>
      <c r="S343" s="161"/>
      <c r="T343" s="162">
        <v>1.2529999999999999</v>
      </c>
      <c r="U343" s="161">
        <f>ROUND(E343*T343,2)</f>
        <v>1.25</v>
      </c>
      <c r="V343" s="151"/>
      <c r="W343" s="151"/>
      <c r="X343" s="151"/>
      <c r="Y343" s="151"/>
      <c r="Z343" s="151"/>
      <c r="AA343" s="151"/>
      <c r="AB343" s="151"/>
      <c r="AC343" s="151"/>
      <c r="AD343" s="151"/>
      <c r="AE343" s="151" t="s">
        <v>115</v>
      </c>
      <c r="AF343" s="151"/>
      <c r="AG343" s="151"/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5">
      <c r="A344" s="152">
        <v>117</v>
      </c>
      <c r="B344" s="152" t="s">
        <v>356</v>
      </c>
      <c r="C344" s="271" t="s">
        <v>357</v>
      </c>
      <c r="D344" s="160" t="s">
        <v>297</v>
      </c>
      <c r="E344" s="166">
        <v>14</v>
      </c>
      <c r="F344" s="270"/>
      <c r="G344" s="168">
        <f>ROUND(E344*F344,2)</f>
        <v>0</v>
      </c>
      <c r="H344" s="270"/>
      <c r="I344" s="168">
        <f>ROUND(E344*H344,2)</f>
        <v>0</v>
      </c>
      <c r="J344" s="270"/>
      <c r="K344" s="168">
        <f>ROUND(E344*J344,2)</f>
        <v>0</v>
      </c>
      <c r="L344" s="168">
        <v>21</v>
      </c>
      <c r="M344" s="168">
        <f>G344*(1+L344/100)</f>
        <v>0</v>
      </c>
      <c r="N344" s="161">
        <v>1.5509999999999999E-2</v>
      </c>
      <c r="O344" s="161">
        <f>ROUND(E344*N344,5)</f>
        <v>0.21714</v>
      </c>
      <c r="P344" s="161">
        <v>0</v>
      </c>
      <c r="Q344" s="161">
        <f>ROUND(E344*P344,5)</f>
        <v>0</v>
      </c>
      <c r="R344" s="161"/>
      <c r="S344" s="161"/>
      <c r="T344" s="162">
        <v>0.84</v>
      </c>
      <c r="U344" s="161">
        <f>ROUND(E344*T344,2)</f>
        <v>11.76</v>
      </c>
      <c r="V344" s="151"/>
      <c r="W344" s="151"/>
      <c r="X344" s="151"/>
      <c r="Y344" s="151"/>
      <c r="Z344" s="151"/>
      <c r="AA344" s="151"/>
      <c r="AB344" s="151"/>
      <c r="AC344" s="151"/>
      <c r="AD344" s="151"/>
      <c r="AE344" s="151" t="s">
        <v>115</v>
      </c>
      <c r="AF344" s="151"/>
      <c r="AG344" s="151"/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ht="20.399999999999999" outlineLevel="1" x14ac:dyDescent="0.25">
      <c r="A345" s="152">
        <v>118</v>
      </c>
      <c r="B345" s="152" t="s">
        <v>358</v>
      </c>
      <c r="C345" s="271" t="s">
        <v>359</v>
      </c>
      <c r="D345" s="160" t="s">
        <v>330</v>
      </c>
      <c r="E345" s="166">
        <v>1</v>
      </c>
      <c r="F345" s="270"/>
      <c r="G345" s="168">
        <f>ROUND(E345*F345,2)</f>
        <v>0</v>
      </c>
      <c r="H345" s="270"/>
      <c r="I345" s="168">
        <f>ROUND(E345*H345,2)</f>
        <v>0</v>
      </c>
      <c r="J345" s="270"/>
      <c r="K345" s="168">
        <f>ROUND(E345*J345,2)</f>
        <v>0</v>
      </c>
      <c r="L345" s="168">
        <v>21</v>
      </c>
      <c r="M345" s="168">
        <f>G345*(1+L345/100)</f>
        <v>0</v>
      </c>
      <c r="N345" s="161">
        <v>0</v>
      </c>
      <c r="O345" s="161">
        <f>ROUND(E345*N345,5)</f>
        <v>0</v>
      </c>
      <c r="P345" s="161">
        <v>0</v>
      </c>
      <c r="Q345" s="161">
        <f>ROUND(E345*P345,5)</f>
        <v>0</v>
      </c>
      <c r="R345" s="161"/>
      <c r="S345" s="161"/>
      <c r="T345" s="162">
        <v>0</v>
      </c>
      <c r="U345" s="161">
        <f>ROUND(E345*T345,2)</f>
        <v>0</v>
      </c>
      <c r="V345" s="151"/>
      <c r="W345" s="151"/>
      <c r="X345" s="151"/>
      <c r="Y345" s="151"/>
      <c r="Z345" s="151"/>
      <c r="AA345" s="151"/>
      <c r="AB345" s="151"/>
      <c r="AC345" s="151"/>
      <c r="AD345" s="151"/>
      <c r="AE345" s="151" t="s">
        <v>115</v>
      </c>
      <c r="AF345" s="151"/>
      <c r="AG345" s="151"/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ht="20.399999999999999" outlineLevel="1" x14ac:dyDescent="0.25">
      <c r="A346" s="152">
        <v>119</v>
      </c>
      <c r="B346" s="152" t="s">
        <v>360</v>
      </c>
      <c r="C346" s="271" t="s">
        <v>361</v>
      </c>
      <c r="D346" s="160" t="s">
        <v>330</v>
      </c>
      <c r="E346" s="166">
        <v>14</v>
      </c>
      <c r="F346" s="270"/>
      <c r="G346" s="168">
        <f>ROUND(E346*F346,2)</f>
        <v>0</v>
      </c>
      <c r="H346" s="270"/>
      <c r="I346" s="168">
        <f>ROUND(E346*H346,2)</f>
        <v>0</v>
      </c>
      <c r="J346" s="270"/>
      <c r="K346" s="168">
        <f>ROUND(E346*J346,2)</f>
        <v>0</v>
      </c>
      <c r="L346" s="168">
        <v>21</v>
      </c>
      <c r="M346" s="168">
        <f>G346*(1+L346/100)</f>
        <v>0</v>
      </c>
      <c r="N346" s="161">
        <v>0</v>
      </c>
      <c r="O346" s="161">
        <f>ROUND(E346*N346,5)</f>
        <v>0</v>
      </c>
      <c r="P346" s="161">
        <v>0</v>
      </c>
      <c r="Q346" s="161">
        <f>ROUND(E346*P346,5)</f>
        <v>0</v>
      </c>
      <c r="R346" s="161"/>
      <c r="S346" s="161"/>
      <c r="T346" s="162">
        <v>0</v>
      </c>
      <c r="U346" s="161">
        <f>ROUND(E346*T346,2)</f>
        <v>0</v>
      </c>
      <c r="V346" s="151"/>
      <c r="W346" s="151"/>
      <c r="X346" s="151"/>
      <c r="Y346" s="151"/>
      <c r="Z346" s="151"/>
      <c r="AA346" s="151"/>
      <c r="AB346" s="151"/>
      <c r="AC346" s="151"/>
      <c r="AD346" s="151"/>
      <c r="AE346" s="151" t="s">
        <v>115</v>
      </c>
      <c r="AF346" s="151"/>
      <c r="AG346" s="151"/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5">
      <c r="A347" s="152">
        <v>120</v>
      </c>
      <c r="B347" s="152" t="s">
        <v>362</v>
      </c>
      <c r="C347" s="271" t="s">
        <v>363</v>
      </c>
      <c r="D347" s="160" t="s">
        <v>184</v>
      </c>
      <c r="E347" s="166">
        <v>2</v>
      </c>
      <c r="F347" s="270"/>
      <c r="G347" s="168">
        <f>ROUND(E347*F347,2)</f>
        <v>0</v>
      </c>
      <c r="H347" s="270"/>
      <c r="I347" s="168">
        <f>ROUND(E347*H347,2)</f>
        <v>0</v>
      </c>
      <c r="J347" s="270"/>
      <c r="K347" s="168">
        <f>ROUND(E347*J347,2)</f>
        <v>0</v>
      </c>
      <c r="L347" s="168">
        <v>21</v>
      </c>
      <c r="M347" s="168">
        <f>G347*(1+L347/100)</f>
        <v>0</v>
      </c>
      <c r="N347" s="161">
        <v>0</v>
      </c>
      <c r="O347" s="161">
        <f>ROUND(E347*N347,5)</f>
        <v>0</v>
      </c>
      <c r="P347" s="161">
        <v>0</v>
      </c>
      <c r="Q347" s="161">
        <f>ROUND(E347*P347,5)</f>
        <v>0</v>
      </c>
      <c r="R347" s="161"/>
      <c r="S347" s="161"/>
      <c r="T347" s="162">
        <v>0</v>
      </c>
      <c r="U347" s="161">
        <f>ROUND(E347*T347,2)</f>
        <v>0</v>
      </c>
      <c r="V347" s="151"/>
      <c r="W347" s="151"/>
      <c r="X347" s="151"/>
      <c r="Y347" s="151"/>
      <c r="Z347" s="151"/>
      <c r="AA347" s="151"/>
      <c r="AB347" s="151"/>
      <c r="AC347" s="151"/>
      <c r="AD347" s="151"/>
      <c r="AE347" s="151" t="s">
        <v>115</v>
      </c>
      <c r="AF347" s="151"/>
      <c r="AG347" s="151"/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ht="20.399999999999999" outlineLevel="1" x14ac:dyDescent="0.25">
      <c r="A348" s="152">
        <v>121</v>
      </c>
      <c r="B348" s="152" t="s">
        <v>364</v>
      </c>
      <c r="C348" s="271" t="s">
        <v>365</v>
      </c>
      <c r="D348" s="160" t="s">
        <v>297</v>
      </c>
      <c r="E348" s="166">
        <v>18</v>
      </c>
      <c r="F348" s="270"/>
      <c r="G348" s="168">
        <f>ROUND(E348*F348,2)</f>
        <v>0</v>
      </c>
      <c r="H348" s="270"/>
      <c r="I348" s="168">
        <f>ROUND(E348*H348,2)</f>
        <v>0</v>
      </c>
      <c r="J348" s="270"/>
      <c r="K348" s="168">
        <f>ROUND(E348*J348,2)</f>
        <v>0</v>
      </c>
      <c r="L348" s="168">
        <v>21</v>
      </c>
      <c r="M348" s="168">
        <f>G348*(1+L348/100)</f>
        <v>0</v>
      </c>
      <c r="N348" s="161">
        <v>7.2000000000000005E-4</v>
      </c>
      <c r="O348" s="161">
        <f>ROUND(E348*N348,5)</f>
        <v>1.2959999999999999E-2</v>
      </c>
      <c r="P348" s="161">
        <v>0</v>
      </c>
      <c r="Q348" s="161">
        <f>ROUND(E348*P348,5)</f>
        <v>0</v>
      </c>
      <c r="R348" s="161"/>
      <c r="S348" s="161"/>
      <c r="T348" s="162">
        <v>0.50600000000000001</v>
      </c>
      <c r="U348" s="161">
        <f>ROUND(E348*T348,2)</f>
        <v>9.11</v>
      </c>
      <c r="V348" s="151"/>
      <c r="W348" s="151"/>
      <c r="X348" s="151"/>
      <c r="Y348" s="151"/>
      <c r="Z348" s="151"/>
      <c r="AA348" s="151"/>
      <c r="AB348" s="151"/>
      <c r="AC348" s="151"/>
      <c r="AD348" s="151"/>
      <c r="AE348" s="151" t="s">
        <v>115</v>
      </c>
      <c r="AF348" s="151"/>
      <c r="AG348" s="151"/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5">
      <c r="A349" s="152">
        <v>122</v>
      </c>
      <c r="B349" s="152" t="s">
        <v>366</v>
      </c>
      <c r="C349" s="271" t="s">
        <v>367</v>
      </c>
      <c r="D349" s="160" t="s">
        <v>297</v>
      </c>
      <c r="E349" s="166">
        <v>3</v>
      </c>
      <c r="F349" s="270"/>
      <c r="G349" s="168">
        <f>ROUND(E349*F349,2)</f>
        <v>0</v>
      </c>
      <c r="H349" s="270"/>
      <c r="I349" s="168">
        <f>ROUND(E349*H349,2)</f>
        <v>0</v>
      </c>
      <c r="J349" s="270"/>
      <c r="K349" s="168">
        <f>ROUND(E349*J349,2)</f>
        <v>0</v>
      </c>
      <c r="L349" s="168">
        <v>21</v>
      </c>
      <c r="M349" s="168">
        <f>G349*(1+L349/100)</f>
        <v>0</v>
      </c>
      <c r="N349" s="161">
        <v>7.2000000000000005E-4</v>
      </c>
      <c r="O349" s="161">
        <f>ROUND(E349*N349,5)</f>
        <v>2.16E-3</v>
      </c>
      <c r="P349" s="161">
        <v>0</v>
      </c>
      <c r="Q349" s="161">
        <f>ROUND(E349*P349,5)</f>
        <v>0</v>
      </c>
      <c r="R349" s="161"/>
      <c r="S349" s="161"/>
      <c r="T349" s="162">
        <v>0.50600000000000001</v>
      </c>
      <c r="U349" s="161">
        <f>ROUND(E349*T349,2)</f>
        <v>1.52</v>
      </c>
      <c r="V349" s="151"/>
      <c r="W349" s="151"/>
      <c r="X349" s="151"/>
      <c r="Y349" s="151"/>
      <c r="Z349" s="151"/>
      <c r="AA349" s="151"/>
      <c r="AB349" s="151"/>
      <c r="AC349" s="151"/>
      <c r="AD349" s="151"/>
      <c r="AE349" s="151" t="s">
        <v>115</v>
      </c>
      <c r="AF349" s="151"/>
      <c r="AG349" s="151"/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ht="20.399999999999999" outlineLevel="1" x14ac:dyDescent="0.25">
      <c r="A350" s="152">
        <v>123</v>
      </c>
      <c r="B350" s="152" t="s">
        <v>368</v>
      </c>
      <c r="C350" s="271" t="s">
        <v>369</v>
      </c>
      <c r="D350" s="160" t="s">
        <v>297</v>
      </c>
      <c r="E350" s="166">
        <v>3</v>
      </c>
      <c r="F350" s="270"/>
      <c r="G350" s="168">
        <f>ROUND(E350*F350,2)</f>
        <v>0</v>
      </c>
      <c r="H350" s="270"/>
      <c r="I350" s="168">
        <f>ROUND(E350*H350,2)</f>
        <v>0</v>
      </c>
      <c r="J350" s="270"/>
      <c r="K350" s="168">
        <f>ROUND(E350*J350,2)</f>
        <v>0</v>
      </c>
      <c r="L350" s="168">
        <v>21</v>
      </c>
      <c r="M350" s="168">
        <f>G350*(1+L350/100)</f>
        <v>0</v>
      </c>
      <c r="N350" s="161">
        <v>1.09E-2</v>
      </c>
      <c r="O350" s="161">
        <f>ROUND(E350*N350,5)</f>
        <v>3.27E-2</v>
      </c>
      <c r="P350" s="161">
        <v>0</v>
      </c>
      <c r="Q350" s="161">
        <f>ROUND(E350*P350,5)</f>
        <v>0</v>
      </c>
      <c r="R350" s="161"/>
      <c r="S350" s="161"/>
      <c r="T350" s="162">
        <v>1.25</v>
      </c>
      <c r="U350" s="161">
        <f>ROUND(E350*T350,2)</f>
        <v>3.75</v>
      </c>
      <c r="V350" s="151"/>
      <c r="W350" s="151"/>
      <c r="X350" s="151"/>
      <c r="Y350" s="151"/>
      <c r="Z350" s="151"/>
      <c r="AA350" s="151"/>
      <c r="AB350" s="151"/>
      <c r="AC350" s="151"/>
      <c r="AD350" s="151"/>
      <c r="AE350" s="151" t="s">
        <v>115</v>
      </c>
      <c r="AF350" s="151"/>
      <c r="AG350" s="151"/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5">
      <c r="A351" s="152">
        <v>124</v>
      </c>
      <c r="B351" s="152" t="s">
        <v>370</v>
      </c>
      <c r="C351" s="271" t="s">
        <v>371</v>
      </c>
      <c r="D351" s="160" t="s">
        <v>297</v>
      </c>
      <c r="E351" s="166">
        <v>145</v>
      </c>
      <c r="F351" s="270"/>
      <c r="G351" s="168">
        <f>ROUND(E351*F351,2)</f>
        <v>0</v>
      </c>
      <c r="H351" s="270"/>
      <c r="I351" s="168">
        <f>ROUND(E351*H351,2)</f>
        <v>0</v>
      </c>
      <c r="J351" s="270"/>
      <c r="K351" s="168">
        <f>ROUND(E351*J351,2)</f>
        <v>0</v>
      </c>
      <c r="L351" s="168">
        <v>21</v>
      </c>
      <c r="M351" s="168">
        <f>G351*(1+L351/100)</f>
        <v>0</v>
      </c>
      <c r="N351" s="161">
        <v>1.7000000000000001E-4</v>
      </c>
      <c r="O351" s="161">
        <f>ROUND(E351*N351,5)</f>
        <v>2.4649999999999998E-2</v>
      </c>
      <c r="P351" s="161">
        <v>0</v>
      </c>
      <c r="Q351" s="161">
        <f>ROUND(E351*P351,5)</f>
        <v>0</v>
      </c>
      <c r="R351" s="161"/>
      <c r="S351" s="161"/>
      <c r="T351" s="162">
        <v>0.22700000000000001</v>
      </c>
      <c r="U351" s="161">
        <f>ROUND(E351*T351,2)</f>
        <v>32.92</v>
      </c>
      <c r="V351" s="151"/>
      <c r="W351" s="151"/>
      <c r="X351" s="151"/>
      <c r="Y351" s="151"/>
      <c r="Z351" s="151"/>
      <c r="AA351" s="151"/>
      <c r="AB351" s="151"/>
      <c r="AC351" s="151"/>
      <c r="AD351" s="151"/>
      <c r="AE351" s="151" t="s">
        <v>115</v>
      </c>
      <c r="AF351" s="151"/>
      <c r="AG351" s="151"/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5">
      <c r="A352" s="152"/>
      <c r="B352" s="152"/>
      <c r="C352" s="275" t="s">
        <v>416</v>
      </c>
      <c r="D352" s="274"/>
      <c r="E352" s="273">
        <v>5</v>
      </c>
      <c r="F352" s="168"/>
      <c r="G352" s="168"/>
      <c r="H352" s="168"/>
      <c r="I352" s="168"/>
      <c r="J352" s="168"/>
      <c r="K352" s="168"/>
      <c r="L352" s="168"/>
      <c r="M352" s="168"/>
      <c r="N352" s="161"/>
      <c r="O352" s="161"/>
      <c r="P352" s="161"/>
      <c r="Q352" s="161"/>
      <c r="R352" s="161"/>
      <c r="S352" s="161"/>
      <c r="T352" s="162"/>
      <c r="U352" s="161"/>
      <c r="V352" s="151"/>
      <c r="W352" s="151"/>
      <c r="X352" s="151"/>
      <c r="Y352" s="151"/>
      <c r="Z352" s="151"/>
      <c r="AA352" s="151"/>
      <c r="AB352" s="151"/>
      <c r="AC352" s="151"/>
      <c r="AD352" s="151"/>
      <c r="AE352" s="151" t="s">
        <v>399</v>
      </c>
      <c r="AF352" s="151">
        <v>0</v>
      </c>
      <c r="AG352" s="151"/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5">
      <c r="A353" s="152"/>
      <c r="B353" s="152"/>
      <c r="C353" s="275" t="s">
        <v>415</v>
      </c>
      <c r="D353" s="274"/>
      <c r="E353" s="273">
        <v>34</v>
      </c>
      <c r="F353" s="168"/>
      <c r="G353" s="168"/>
      <c r="H353" s="168"/>
      <c r="I353" s="168"/>
      <c r="J353" s="168"/>
      <c r="K353" s="168"/>
      <c r="L353" s="168"/>
      <c r="M353" s="168"/>
      <c r="N353" s="161"/>
      <c r="O353" s="161"/>
      <c r="P353" s="161"/>
      <c r="Q353" s="161"/>
      <c r="R353" s="161"/>
      <c r="S353" s="161"/>
      <c r="T353" s="162"/>
      <c r="U353" s="161"/>
      <c r="V353" s="151"/>
      <c r="W353" s="151"/>
      <c r="X353" s="151"/>
      <c r="Y353" s="151"/>
      <c r="Z353" s="151"/>
      <c r="AA353" s="151"/>
      <c r="AB353" s="151"/>
      <c r="AC353" s="151"/>
      <c r="AD353" s="151"/>
      <c r="AE353" s="151" t="s">
        <v>399</v>
      </c>
      <c r="AF353" s="151">
        <v>0</v>
      </c>
      <c r="AG353" s="151"/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5">
      <c r="A354" s="152"/>
      <c r="B354" s="152"/>
      <c r="C354" s="275" t="s">
        <v>414</v>
      </c>
      <c r="D354" s="274"/>
      <c r="E354" s="273">
        <v>58</v>
      </c>
      <c r="F354" s="168"/>
      <c r="G354" s="168"/>
      <c r="H354" s="168"/>
      <c r="I354" s="168"/>
      <c r="J354" s="168"/>
      <c r="K354" s="168"/>
      <c r="L354" s="168"/>
      <c r="M354" s="168"/>
      <c r="N354" s="161"/>
      <c r="O354" s="161"/>
      <c r="P354" s="161"/>
      <c r="Q354" s="161"/>
      <c r="R354" s="161"/>
      <c r="S354" s="161"/>
      <c r="T354" s="162"/>
      <c r="U354" s="161"/>
      <c r="V354" s="151"/>
      <c r="W354" s="151"/>
      <c r="X354" s="151"/>
      <c r="Y354" s="151"/>
      <c r="Z354" s="151"/>
      <c r="AA354" s="151"/>
      <c r="AB354" s="151"/>
      <c r="AC354" s="151"/>
      <c r="AD354" s="151"/>
      <c r="AE354" s="151" t="s">
        <v>399</v>
      </c>
      <c r="AF354" s="151">
        <v>0</v>
      </c>
      <c r="AG354" s="151"/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5">
      <c r="A355" s="152"/>
      <c r="B355" s="152"/>
      <c r="C355" s="275" t="s">
        <v>413</v>
      </c>
      <c r="D355" s="274"/>
      <c r="E355" s="273">
        <v>48</v>
      </c>
      <c r="F355" s="168"/>
      <c r="G355" s="168"/>
      <c r="H355" s="168"/>
      <c r="I355" s="168"/>
      <c r="J355" s="168"/>
      <c r="K355" s="168"/>
      <c r="L355" s="168"/>
      <c r="M355" s="168"/>
      <c r="N355" s="161"/>
      <c r="O355" s="161"/>
      <c r="P355" s="161"/>
      <c r="Q355" s="161"/>
      <c r="R355" s="161"/>
      <c r="S355" s="161"/>
      <c r="T355" s="162"/>
      <c r="U355" s="161"/>
      <c r="V355" s="151"/>
      <c r="W355" s="151"/>
      <c r="X355" s="151"/>
      <c r="Y355" s="151"/>
      <c r="Z355" s="151"/>
      <c r="AA355" s="151"/>
      <c r="AB355" s="151"/>
      <c r="AC355" s="151"/>
      <c r="AD355" s="151"/>
      <c r="AE355" s="151" t="s">
        <v>399</v>
      </c>
      <c r="AF355" s="151">
        <v>0</v>
      </c>
      <c r="AG355" s="151"/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ht="20.399999999999999" outlineLevel="1" x14ac:dyDescent="0.25">
      <c r="A356" s="152">
        <v>125</v>
      </c>
      <c r="B356" s="152" t="s">
        <v>372</v>
      </c>
      <c r="C356" s="271" t="s">
        <v>373</v>
      </c>
      <c r="D356" s="160" t="s">
        <v>176</v>
      </c>
      <c r="E356" s="166">
        <v>29</v>
      </c>
      <c r="F356" s="270"/>
      <c r="G356" s="168">
        <f>ROUND(E356*F356,2)</f>
        <v>0</v>
      </c>
      <c r="H356" s="270"/>
      <c r="I356" s="168">
        <f>ROUND(E356*H356,2)</f>
        <v>0</v>
      </c>
      <c r="J356" s="270"/>
      <c r="K356" s="168">
        <f>ROUND(E356*J356,2)</f>
        <v>0</v>
      </c>
      <c r="L356" s="168">
        <v>21</v>
      </c>
      <c r="M356" s="168">
        <f>G356*(1+L356/100)</f>
        <v>0</v>
      </c>
      <c r="N356" s="161">
        <v>8.4999999999999995E-4</v>
      </c>
      <c r="O356" s="161">
        <f>ROUND(E356*N356,5)</f>
        <v>2.4649999999999998E-2</v>
      </c>
      <c r="P356" s="161">
        <v>0</v>
      </c>
      <c r="Q356" s="161">
        <f>ROUND(E356*P356,5)</f>
        <v>0</v>
      </c>
      <c r="R356" s="161"/>
      <c r="S356" s="161"/>
      <c r="T356" s="162">
        <v>0.48499999999999999</v>
      </c>
      <c r="U356" s="161">
        <f>ROUND(E356*T356,2)</f>
        <v>14.07</v>
      </c>
      <c r="V356" s="151"/>
      <c r="W356" s="151"/>
      <c r="X356" s="151"/>
      <c r="Y356" s="151"/>
      <c r="Z356" s="151"/>
      <c r="AA356" s="151"/>
      <c r="AB356" s="151"/>
      <c r="AC356" s="151"/>
      <c r="AD356" s="151"/>
      <c r="AE356" s="151" t="s">
        <v>115</v>
      </c>
      <c r="AF356" s="151"/>
      <c r="AG356" s="151"/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5">
      <c r="A357" s="152"/>
      <c r="B357" s="152"/>
      <c r="C357" s="275" t="s">
        <v>412</v>
      </c>
      <c r="D357" s="274"/>
      <c r="E357" s="273"/>
      <c r="F357" s="168"/>
      <c r="G357" s="168"/>
      <c r="H357" s="168"/>
      <c r="I357" s="168"/>
      <c r="J357" s="168"/>
      <c r="K357" s="168"/>
      <c r="L357" s="168"/>
      <c r="M357" s="168"/>
      <c r="N357" s="161"/>
      <c r="O357" s="161"/>
      <c r="P357" s="161"/>
      <c r="Q357" s="161"/>
      <c r="R357" s="161"/>
      <c r="S357" s="161"/>
      <c r="T357" s="162"/>
      <c r="U357" s="161"/>
      <c r="V357" s="151"/>
      <c r="W357" s="151"/>
      <c r="X357" s="151"/>
      <c r="Y357" s="151"/>
      <c r="Z357" s="151"/>
      <c r="AA357" s="151"/>
      <c r="AB357" s="151"/>
      <c r="AC357" s="151"/>
      <c r="AD357" s="151"/>
      <c r="AE357" s="151" t="s">
        <v>399</v>
      </c>
      <c r="AF357" s="151">
        <v>0</v>
      </c>
      <c r="AG357" s="151"/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5">
      <c r="A358" s="152"/>
      <c r="B358" s="152"/>
      <c r="C358" s="275" t="s">
        <v>61</v>
      </c>
      <c r="D358" s="274"/>
      <c r="E358" s="273">
        <v>4</v>
      </c>
      <c r="F358" s="168"/>
      <c r="G358" s="168"/>
      <c r="H358" s="168"/>
      <c r="I358" s="168"/>
      <c r="J358" s="168"/>
      <c r="K358" s="168"/>
      <c r="L358" s="168"/>
      <c r="M358" s="168"/>
      <c r="N358" s="161"/>
      <c r="O358" s="161"/>
      <c r="P358" s="161"/>
      <c r="Q358" s="161"/>
      <c r="R358" s="161"/>
      <c r="S358" s="161"/>
      <c r="T358" s="162"/>
      <c r="U358" s="161"/>
      <c r="V358" s="151"/>
      <c r="W358" s="151"/>
      <c r="X358" s="151"/>
      <c r="Y358" s="151"/>
      <c r="Z358" s="151"/>
      <c r="AA358" s="151"/>
      <c r="AB358" s="151"/>
      <c r="AC358" s="151"/>
      <c r="AD358" s="151"/>
      <c r="AE358" s="151" t="s">
        <v>399</v>
      </c>
      <c r="AF358" s="151">
        <v>0</v>
      </c>
      <c r="AG358" s="151"/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5">
      <c r="A359" s="152"/>
      <c r="B359" s="152"/>
      <c r="C359" s="275" t="s">
        <v>411</v>
      </c>
      <c r="D359" s="274"/>
      <c r="E359" s="273"/>
      <c r="F359" s="168"/>
      <c r="G359" s="168"/>
      <c r="H359" s="168"/>
      <c r="I359" s="168"/>
      <c r="J359" s="168"/>
      <c r="K359" s="168"/>
      <c r="L359" s="168"/>
      <c r="M359" s="168"/>
      <c r="N359" s="161"/>
      <c r="O359" s="161"/>
      <c r="P359" s="161"/>
      <c r="Q359" s="161"/>
      <c r="R359" s="161"/>
      <c r="S359" s="161"/>
      <c r="T359" s="162"/>
      <c r="U359" s="161"/>
      <c r="V359" s="151"/>
      <c r="W359" s="151"/>
      <c r="X359" s="151"/>
      <c r="Y359" s="151"/>
      <c r="Z359" s="151"/>
      <c r="AA359" s="151"/>
      <c r="AB359" s="151"/>
      <c r="AC359" s="151"/>
      <c r="AD359" s="151"/>
      <c r="AE359" s="151" t="s">
        <v>399</v>
      </c>
      <c r="AF359" s="151">
        <v>0</v>
      </c>
      <c r="AG359" s="151"/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5">
      <c r="A360" s="152"/>
      <c r="B360" s="152"/>
      <c r="C360" s="275" t="s">
        <v>61</v>
      </c>
      <c r="D360" s="274"/>
      <c r="E360" s="273">
        <v>4</v>
      </c>
      <c r="F360" s="168"/>
      <c r="G360" s="168"/>
      <c r="H360" s="168"/>
      <c r="I360" s="168"/>
      <c r="J360" s="168"/>
      <c r="K360" s="168"/>
      <c r="L360" s="168"/>
      <c r="M360" s="168"/>
      <c r="N360" s="161"/>
      <c r="O360" s="161"/>
      <c r="P360" s="161"/>
      <c r="Q360" s="161"/>
      <c r="R360" s="161"/>
      <c r="S360" s="161"/>
      <c r="T360" s="162"/>
      <c r="U360" s="161"/>
      <c r="V360" s="151"/>
      <c r="W360" s="151"/>
      <c r="X360" s="151"/>
      <c r="Y360" s="151"/>
      <c r="Z360" s="151"/>
      <c r="AA360" s="151"/>
      <c r="AB360" s="151"/>
      <c r="AC360" s="151"/>
      <c r="AD360" s="151"/>
      <c r="AE360" s="151" t="s">
        <v>399</v>
      </c>
      <c r="AF360" s="151">
        <v>0</v>
      </c>
      <c r="AG360" s="151"/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5">
      <c r="A361" s="152"/>
      <c r="B361" s="152"/>
      <c r="C361" s="275" t="s">
        <v>410</v>
      </c>
      <c r="D361" s="274"/>
      <c r="E361" s="273"/>
      <c r="F361" s="168"/>
      <c r="G361" s="168"/>
      <c r="H361" s="168"/>
      <c r="I361" s="168"/>
      <c r="J361" s="168"/>
      <c r="K361" s="168"/>
      <c r="L361" s="168"/>
      <c r="M361" s="168"/>
      <c r="N361" s="161"/>
      <c r="O361" s="161"/>
      <c r="P361" s="161"/>
      <c r="Q361" s="161"/>
      <c r="R361" s="161"/>
      <c r="S361" s="161"/>
      <c r="T361" s="162"/>
      <c r="U361" s="161"/>
      <c r="V361" s="151"/>
      <c r="W361" s="151"/>
      <c r="X361" s="151"/>
      <c r="Y361" s="151"/>
      <c r="Z361" s="151"/>
      <c r="AA361" s="151"/>
      <c r="AB361" s="151"/>
      <c r="AC361" s="151"/>
      <c r="AD361" s="151"/>
      <c r="AE361" s="151" t="s">
        <v>399</v>
      </c>
      <c r="AF361" s="151">
        <v>0</v>
      </c>
      <c r="AG361" s="151"/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5">
      <c r="A362" s="152"/>
      <c r="B362" s="152"/>
      <c r="C362" s="275" t="s">
        <v>59</v>
      </c>
      <c r="D362" s="274"/>
      <c r="E362" s="273">
        <v>2</v>
      </c>
      <c r="F362" s="168"/>
      <c r="G362" s="168"/>
      <c r="H362" s="168"/>
      <c r="I362" s="168"/>
      <c r="J362" s="168"/>
      <c r="K362" s="168"/>
      <c r="L362" s="168"/>
      <c r="M362" s="168"/>
      <c r="N362" s="161"/>
      <c r="O362" s="161"/>
      <c r="P362" s="161"/>
      <c r="Q362" s="161"/>
      <c r="R362" s="161"/>
      <c r="S362" s="161"/>
      <c r="T362" s="162"/>
      <c r="U362" s="161"/>
      <c r="V362" s="151"/>
      <c r="W362" s="151"/>
      <c r="X362" s="151"/>
      <c r="Y362" s="151"/>
      <c r="Z362" s="151"/>
      <c r="AA362" s="151"/>
      <c r="AB362" s="151"/>
      <c r="AC362" s="151"/>
      <c r="AD362" s="151"/>
      <c r="AE362" s="151" t="s">
        <v>399</v>
      </c>
      <c r="AF362" s="151">
        <v>0</v>
      </c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5">
      <c r="A363" s="152"/>
      <c r="B363" s="152"/>
      <c r="C363" s="275" t="s">
        <v>409</v>
      </c>
      <c r="D363" s="274"/>
      <c r="E363" s="273"/>
      <c r="F363" s="168"/>
      <c r="G363" s="168"/>
      <c r="H363" s="168"/>
      <c r="I363" s="168"/>
      <c r="J363" s="168"/>
      <c r="K363" s="168"/>
      <c r="L363" s="168"/>
      <c r="M363" s="168"/>
      <c r="N363" s="161"/>
      <c r="O363" s="161"/>
      <c r="P363" s="161"/>
      <c r="Q363" s="161"/>
      <c r="R363" s="161"/>
      <c r="S363" s="161"/>
      <c r="T363" s="162"/>
      <c r="U363" s="161"/>
      <c r="V363" s="151"/>
      <c r="W363" s="151"/>
      <c r="X363" s="151"/>
      <c r="Y363" s="151"/>
      <c r="Z363" s="151"/>
      <c r="AA363" s="151"/>
      <c r="AB363" s="151"/>
      <c r="AC363" s="151"/>
      <c r="AD363" s="151"/>
      <c r="AE363" s="151" t="s">
        <v>399</v>
      </c>
      <c r="AF363" s="151">
        <v>0</v>
      </c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5">
      <c r="A364" s="152"/>
      <c r="B364" s="152"/>
      <c r="C364" s="275" t="s">
        <v>59</v>
      </c>
      <c r="D364" s="274"/>
      <c r="E364" s="273">
        <v>2</v>
      </c>
      <c r="F364" s="168"/>
      <c r="G364" s="168"/>
      <c r="H364" s="168"/>
      <c r="I364" s="168"/>
      <c r="J364" s="168"/>
      <c r="K364" s="168"/>
      <c r="L364" s="168"/>
      <c r="M364" s="168"/>
      <c r="N364" s="161"/>
      <c r="O364" s="161"/>
      <c r="P364" s="161"/>
      <c r="Q364" s="161"/>
      <c r="R364" s="161"/>
      <c r="S364" s="161"/>
      <c r="T364" s="162"/>
      <c r="U364" s="161"/>
      <c r="V364" s="151"/>
      <c r="W364" s="151"/>
      <c r="X364" s="151"/>
      <c r="Y364" s="151"/>
      <c r="Z364" s="151"/>
      <c r="AA364" s="151"/>
      <c r="AB364" s="151"/>
      <c r="AC364" s="151"/>
      <c r="AD364" s="151"/>
      <c r="AE364" s="151" t="s">
        <v>399</v>
      </c>
      <c r="AF364" s="151">
        <v>0</v>
      </c>
      <c r="AG364" s="151"/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5">
      <c r="A365" s="152"/>
      <c r="B365" s="152"/>
      <c r="C365" s="275" t="s">
        <v>408</v>
      </c>
      <c r="D365" s="274"/>
      <c r="E365" s="273"/>
      <c r="F365" s="168"/>
      <c r="G365" s="168"/>
      <c r="H365" s="168"/>
      <c r="I365" s="168"/>
      <c r="J365" s="168"/>
      <c r="K365" s="168"/>
      <c r="L365" s="168"/>
      <c r="M365" s="168"/>
      <c r="N365" s="161"/>
      <c r="O365" s="161"/>
      <c r="P365" s="161"/>
      <c r="Q365" s="161"/>
      <c r="R365" s="161"/>
      <c r="S365" s="161"/>
      <c r="T365" s="162"/>
      <c r="U365" s="161"/>
      <c r="V365" s="151"/>
      <c r="W365" s="151"/>
      <c r="X365" s="151"/>
      <c r="Y365" s="151"/>
      <c r="Z365" s="151"/>
      <c r="AA365" s="151"/>
      <c r="AB365" s="151"/>
      <c r="AC365" s="151"/>
      <c r="AD365" s="151"/>
      <c r="AE365" s="151" t="s">
        <v>399</v>
      </c>
      <c r="AF365" s="151">
        <v>0</v>
      </c>
      <c r="AG365" s="151"/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5">
      <c r="A366" s="152"/>
      <c r="B366" s="152"/>
      <c r="C366" s="275" t="s">
        <v>59</v>
      </c>
      <c r="D366" s="274"/>
      <c r="E366" s="273">
        <v>2</v>
      </c>
      <c r="F366" s="168"/>
      <c r="G366" s="168"/>
      <c r="H366" s="168"/>
      <c r="I366" s="168"/>
      <c r="J366" s="168"/>
      <c r="K366" s="168"/>
      <c r="L366" s="168"/>
      <c r="M366" s="168"/>
      <c r="N366" s="161"/>
      <c r="O366" s="161"/>
      <c r="P366" s="161"/>
      <c r="Q366" s="161"/>
      <c r="R366" s="161"/>
      <c r="S366" s="161"/>
      <c r="T366" s="162"/>
      <c r="U366" s="161"/>
      <c r="V366" s="151"/>
      <c r="W366" s="151"/>
      <c r="X366" s="151"/>
      <c r="Y366" s="151"/>
      <c r="Z366" s="151"/>
      <c r="AA366" s="151"/>
      <c r="AB366" s="151"/>
      <c r="AC366" s="151"/>
      <c r="AD366" s="151"/>
      <c r="AE366" s="151" t="s">
        <v>399</v>
      </c>
      <c r="AF366" s="151">
        <v>0</v>
      </c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5">
      <c r="A367" s="152"/>
      <c r="B367" s="152"/>
      <c r="C367" s="275" t="s">
        <v>407</v>
      </c>
      <c r="D367" s="274"/>
      <c r="E367" s="273"/>
      <c r="F367" s="168"/>
      <c r="G367" s="168"/>
      <c r="H367" s="168"/>
      <c r="I367" s="168"/>
      <c r="J367" s="168"/>
      <c r="K367" s="168"/>
      <c r="L367" s="168"/>
      <c r="M367" s="168"/>
      <c r="N367" s="161"/>
      <c r="O367" s="161"/>
      <c r="P367" s="161"/>
      <c r="Q367" s="161"/>
      <c r="R367" s="161"/>
      <c r="S367" s="161"/>
      <c r="T367" s="162"/>
      <c r="U367" s="161"/>
      <c r="V367" s="151"/>
      <c r="W367" s="151"/>
      <c r="X367" s="151"/>
      <c r="Y367" s="151"/>
      <c r="Z367" s="151"/>
      <c r="AA367" s="151"/>
      <c r="AB367" s="151"/>
      <c r="AC367" s="151"/>
      <c r="AD367" s="151"/>
      <c r="AE367" s="151" t="s">
        <v>399</v>
      </c>
      <c r="AF367" s="151">
        <v>0</v>
      </c>
      <c r="AG367" s="151"/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5">
      <c r="A368" s="152"/>
      <c r="B368" s="152"/>
      <c r="C368" s="275" t="s">
        <v>406</v>
      </c>
      <c r="D368" s="274"/>
      <c r="E368" s="273">
        <v>14</v>
      </c>
      <c r="F368" s="168"/>
      <c r="G368" s="168"/>
      <c r="H368" s="168"/>
      <c r="I368" s="168"/>
      <c r="J368" s="168"/>
      <c r="K368" s="168"/>
      <c r="L368" s="168"/>
      <c r="M368" s="168"/>
      <c r="N368" s="161"/>
      <c r="O368" s="161"/>
      <c r="P368" s="161"/>
      <c r="Q368" s="161"/>
      <c r="R368" s="161"/>
      <c r="S368" s="161"/>
      <c r="T368" s="162"/>
      <c r="U368" s="161"/>
      <c r="V368" s="151"/>
      <c r="W368" s="151"/>
      <c r="X368" s="151"/>
      <c r="Y368" s="151"/>
      <c r="Z368" s="151"/>
      <c r="AA368" s="151"/>
      <c r="AB368" s="151"/>
      <c r="AC368" s="151"/>
      <c r="AD368" s="151"/>
      <c r="AE368" s="151" t="s">
        <v>399</v>
      </c>
      <c r="AF368" s="151">
        <v>0</v>
      </c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5">
      <c r="A369" s="152"/>
      <c r="B369" s="152"/>
      <c r="C369" s="275" t="s">
        <v>405</v>
      </c>
      <c r="D369" s="274"/>
      <c r="E369" s="273"/>
      <c r="F369" s="168"/>
      <c r="G369" s="168"/>
      <c r="H369" s="168"/>
      <c r="I369" s="168"/>
      <c r="J369" s="168"/>
      <c r="K369" s="168"/>
      <c r="L369" s="168"/>
      <c r="M369" s="168"/>
      <c r="N369" s="161"/>
      <c r="O369" s="161"/>
      <c r="P369" s="161"/>
      <c r="Q369" s="161"/>
      <c r="R369" s="161"/>
      <c r="S369" s="161"/>
      <c r="T369" s="162"/>
      <c r="U369" s="161"/>
      <c r="V369" s="151"/>
      <c r="W369" s="151"/>
      <c r="X369" s="151"/>
      <c r="Y369" s="151"/>
      <c r="Z369" s="151"/>
      <c r="AA369" s="151"/>
      <c r="AB369" s="151"/>
      <c r="AC369" s="151"/>
      <c r="AD369" s="151"/>
      <c r="AE369" s="151" t="s">
        <v>399</v>
      </c>
      <c r="AF369" s="151">
        <v>0</v>
      </c>
      <c r="AG369" s="151"/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5">
      <c r="A370" s="152"/>
      <c r="B370" s="152"/>
      <c r="C370" s="275" t="s">
        <v>57</v>
      </c>
      <c r="D370" s="274"/>
      <c r="E370" s="273">
        <v>1</v>
      </c>
      <c r="F370" s="168"/>
      <c r="G370" s="168"/>
      <c r="H370" s="168"/>
      <c r="I370" s="168"/>
      <c r="J370" s="168"/>
      <c r="K370" s="168"/>
      <c r="L370" s="168"/>
      <c r="M370" s="168"/>
      <c r="N370" s="161"/>
      <c r="O370" s="161"/>
      <c r="P370" s="161"/>
      <c r="Q370" s="161"/>
      <c r="R370" s="161"/>
      <c r="S370" s="161"/>
      <c r="T370" s="162"/>
      <c r="U370" s="161"/>
      <c r="V370" s="151"/>
      <c r="W370" s="151"/>
      <c r="X370" s="151"/>
      <c r="Y370" s="151"/>
      <c r="Z370" s="151"/>
      <c r="AA370" s="151"/>
      <c r="AB370" s="151"/>
      <c r="AC370" s="151"/>
      <c r="AD370" s="151"/>
      <c r="AE370" s="151" t="s">
        <v>399</v>
      </c>
      <c r="AF370" s="151">
        <v>0</v>
      </c>
      <c r="AG370" s="151"/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ht="20.399999999999999" outlineLevel="1" x14ac:dyDescent="0.25">
      <c r="A371" s="152">
        <v>126</v>
      </c>
      <c r="B371" s="152" t="s">
        <v>374</v>
      </c>
      <c r="C371" s="271" t="s">
        <v>375</v>
      </c>
      <c r="D371" s="160" t="s">
        <v>176</v>
      </c>
      <c r="E371" s="166">
        <v>21</v>
      </c>
      <c r="F371" s="270"/>
      <c r="G371" s="168">
        <f>ROUND(E371*F371,2)</f>
        <v>0</v>
      </c>
      <c r="H371" s="270"/>
      <c r="I371" s="168">
        <f>ROUND(E371*H371,2)</f>
        <v>0</v>
      </c>
      <c r="J371" s="270"/>
      <c r="K371" s="168">
        <f>ROUND(E371*J371,2)</f>
        <v>0</v>
      </c>
      <c r="L371" s="168">
        <v>21</v>
      </c>
      <c r="M371" s="168">
        <f>G371*(1+L371/100)</f>
        <v>0</v>
      </c>
      <c r="N371" s="161">
        <v>1.72E-3</v>
      </c>
      <c r="O371" s="161">
        <f>ROUND(E371*N371,5)</f>
        <v>3.6119999999999999E-2</v>
      </c>
      <c r="P371" s="161">
        <v>0</v>
      </c>
      <c r="Q371" s="161">
        <f>ROUND(E371*P371,5)</f>
        <v>0</v>
      </c>
      <c r="R371" s="161"/>
      <c r="S371" s="161"/>
      <c r="T371" s="162">
        <v>0.47599999999999998</v>
      </c>
      <c r="U371" s="161">
        <f>ROUND(E371*T371,2)</f>
        <v>10</v>
      </c>
      <c r="V371" s="151"/>
      <c r="W371" s="151"/>
      <c r="X371" s="151"/>
      <c r="Y371" s="151"/>
      <c r="Z371" s="151"/>
      <c r="AA371" s="151"/>
      <c r="AB371" s="151"/>
      <c r="AC371" s="151"/>
      <c r="AD371" s="151"/>
      <c r="AE371" s="151" t="s">
        <v>115</v>
      </c>
      <c r="AF371" s="151"/>
      <c r="AG371" s="151"/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5">
      <c r="A372" s="152"/>
      <c r="B372" s="152"/>
      <c r="C372" s="275" t="s">
        <v>404</v>
      </c>
      <c r="D372" s="274"/>
      <c r="E372" s="273"/>
      <c r="F372" s="168"/>
      <c r="G372" s="168"/>
      <c r="H372" s="168"/>
      <c r="I372" s="168"/>
      <c r="J372" s="168"/>
      <c r="K372" s="168"/>
      <c r="L372" s="168"/>
      <c r="M372" s="168"/>
      <c r="N372" s="161"/>
      <c r="O372" s="161"/>
      <c r="P372" s="161"/>
      <c r="Q372" s="161"/>
      <c r="R372" s="161"/>
      <c r="S372" s="161"/>
      <c r="T372" s="162"/>
      <c r="U372" s="161"/>
      <c r="V372" s="151"/>
      <c r="W372" s="151"/>
      <c r="X372" s="151"/>
      <c r="Y372" s="151"/>
      <c r="Z372" s="151"/>
      <c r="AA372" s="151"/>
      <c r="AB372" s="151"/>
      <c r="AC372" s="151"/>
      <c r="AD372" s="151"/>
      <c r="AE372" s="151" t="s">
        <v>399</v>
      </c>
      <c r="AF372" s="151">
        <v>0</v>
      </c>
      <c r="AG372" s="151"/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5">
      <c r="A373" s="152"/>
      <c r="B373" s="152"/>
      <c r="C373" s="275" t="s">
        <v>403</v>
      </c>
      <c r="D373" s="274"/>
      <c r="E373" s="273">
        <v>18</v>
      </c>
      <c r="F373" s="168"/>
      <c r="G373" s="168"/>
      <c r="H373" s="168"/>
      <c r="I373" s="168"/>
      <c r="J373" s="168"/>
      <c r="K373" s="168"/>
      <c r="L373" s="168"/>
      <c r="M373" s="168"/>
      <c r="N373" s="161"/>
      <c r="O373" s="161"/>
      <c r="P373" s="161"/>
      <c r="Q373" s="161"/>
      <c r="R373" s="161"/>
      <c r="S373" s="161"/>
      <c r="T373" s="162"/>
      <c r="U373" s="161"/>
      <c r="V373" s="151"/>
      <c r="W373" s="151"/>
      <c r="X373" s="151"/>
      <c r="Y373" s="151"/>
      <c r="Z373" s="151"/>
      <c r="AA373" s="151"/>
      <c r="AB373" s="151"/>
      <c r="AC373" s="151"/>
      <c r="AD373" s="151"/>
      <c r="AE373" s="151" t="s">
        <v>399</v>
      </c>
      <c r="AF373" s="151">
        <v>0</v>
      </c>
      <c r="AG373" s="151"/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5">
      <c r="A374" s="152"/>
      <c r="B374" s="152"/>
      <c r="C374" s="275" t="s">
        <v>402</v>
      </c>
      <c r="D374" s="274"/>
      <c r="E374" s="273"/>
      <c r="F374" s="168"/>
      <c r="G374" s="168"/>
      <c r="H374" s="168"/>
      <c r="I374" s="168"/>
      <c r="J374" s="168"/>
      <c r="K374" s="168"/>
      <c r="L374" s="168"/>
      <c r="M374" s="168"/>
      <c r="N374" s="161"/>
      <c r="O374" s="161"/>
      <c r="P374" s="161"/>
      <c r="Q374" s="161"/>
      <c r="R374" s="161"/>
      <c r="S374" s="161"/>
      <c r="T374" s="162"/>
      <c r="U374" s="161"/>
      <c r="V374" s="151"/>
      <c r="W374" s="151"/>
      <c r="X374" s="151"/>
      <c r="Y374" s="151"/>
      <c r="Z374" s="151"/>
      <c r="AA374" s="151"/>
      <c r="AB374" s="151"/>
      <c r="AC374" s="151"/>
      <c r="AD374" s="151"/>
      <c r="AE374" s="151" t="s">
        <v>399</v>
      </c>
      <c r="AF374" s="151">
        <v>0</v>
      </c>
      <c r="AG374" s="151"/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5">
      <c r="A375" s="152"/>
      <c r="B375" s="152"/>
      <c r="C375" s="275" t="s">
        <v>400</v>
      </c>
      <c r="D375" s="274"/>
      <c r="E375" s="273">
        <v>3</v>
      </c>
      <c r="F375" s="168"/>
      <c r="G375" s="168"/>
      <c r="H375" s="168"/>
      <c r="I375" s="168"/>
      <c r="J375" s="168"/>
      <c r="K375" s="168"/>
      <c r="L375" s="168"/>
      <c r="M375" s="168"/>
      <c r="N375" s="161"/>
      <c r="O375" s="161"/>
      <c r="P375" s="161"/>
      <c r="Q375" s="161"/>
      <c r="R375" s="161"/>
      <c r="S375" s="161"/>
      <c r="T375" s="162"/>
      <c r="U375" s="161"/>
      <c r="V375" s="151"/>
      <c r="W375" s="151"/>
      <c r="X375" s="151"/>
      <c r="Y375" s="151"/>
      <c r="Z375" s="151"/>
      <c r="AA375" s="151"/>
      <c r="AB375" s="151"/>
      <c r="AC375" s="151"/>
      <c r="AD375" s="151"/>
      <c r="AE375" s="151" t="s">
        <v>399</v>
      </c>
      <c r="AF375" s="151">
        <v>0</v>
      </c>
      <c r="AG375" s="151"/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ht="20.399999999999999" outlineLevel="1" x14ac:dyDescent="0.25">
      <c r="A376" s="152">
        <v>127</v>
      </c>
      <c r="B376" s="152" t="s">
        <v>376</v>
      </c>
      <c r="C376" s="271" t="s">
        <v>377</v>
      </c>
      <c r="D376" s="160" t="s">
        <v>176</v>
      </c>
      <c r="E376" s="166">
        <v>3</v>
      </c>
      <c r="F376" s="270"/>
      <c r="G376" s="168">
        <f>ROUND(E376*F376,2)</f>
        <v>0</v>
      </c>
      <c r="H376" s="270"/>
      <c r="I376" s="168">
        <f>ROUND(E376*H376,2)</f>
        <v>0</v>
      </c>
      <c r="J376" s="270"/>
      <c r="K376" s="168">
        <f>ROUND(E376*J376,2)</f>
        <v>0</v>
      </c>
      <c r="L376" s="168">
        <v>21</v>
      </c>
      <c r="M376" s="168">
        <f>G376*(1+L376/100)</f>
        <v>0</v>
      </c>
      <c r="N376" s="161">
        <v>1.72E-3</v>
      </c>
      <c r="O376" s="161">
        <f>ROUND(E376*N376,5)</f>
        <v>5.1599999999999997E-3</v>
      </c>
      <c r="P376" s="161">
        <v>0</v>
      </c>
      <c r="Q376" s="161">
        <f>ROUND(E376*P376,5)</f>
        <v>0</v>
      </c>
      <c r="R376" s="161"/>
      <c r="S376" s="161"/>
      <c r="T376" s="162">
        <v>0.47599999999999998</v>
      </c>
      <c r="U376" s="161">
        <f>ROUND(E376*T376,2)</f>
        <v>1.43</v>
      </c>
      <c r="V376" s="151"/>
      <c r="W376" s="151"/>
      <c r="X376" s="151"/>
      <c r="Y376" s="151"/>
      <c r="Z376" s="151"/>
      <c r="AA376" s="151"/>
      <c r="AB376" s="151"/>
      <c r="AC376" s="151"/>
      <c r="AD376" s="151"/>
      <c r="AE376" s="151" t="s">
        <v>115</v>
      </c>
      <c r="AF376" s="151"/>
      <c r="AG376" s="151"/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5">
      <c r="A377" s="152"/>
      <c r="B377" s="152"/>
      <c r="C377" s="275" t="s">
        <v>401</v>
      </c>
      <c r="D377" s="274"/>
      <c r="E377" s="273"/>
      <c r="F377" s="168"/>
      <c r="G377" s="168"/>
      <c r="H377" s="168"/>
      <c r="I377" s="168"/>
      <c r="J377" s="168"/>
      <c r="K377" s="168"/>
      <c r="L377" s="168"/>
      <c r="M377" s="168"/>
      <c r="N377" s="161"/>
      <c r="O377" s="161"/>
      <c r="P377" s="161"/>
      <c r="Q377" s="161"/>
      <c r="R377" s="161"/>
      <c r="S377" s="161"/>
      <c r="T377" s="162"/>
      <c r="U377" s="161"/>
      <c r="V377" s="151"/>
      <c r="W377" s="151"/>
      <c r="X377" s="151"/>
      <c r="Y377" s="151"/>
      <c r="Z377" s="151"/>
      <c r="AA377" s="151"/>
      <c r="AB377" s="151"/>
      <c r="AC377" s="151"/>
      <c r="AD377" s="151"/>
      <c r="AE377" s="151" t="s">
        <v>399</v>
      </c>
      <c r="AF377" s="151">
        <v>0</v>
      </c>
      <c r="AG377" s="151"/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5">
      <c r="A378" s="152"/>
      <c r="B378" s="152"/>
      <c r="C378" s="275" t="s">
        <v>400</v>
      </c>
      <c r="D378" s="274"/>
      <c r="E378" s="273">
        <v>3</v>
      </c>
      <c r="F378" s="168"/>
      <c r="G378" s="168"/>
      <c r="H378" s="168"/>
      <c r="I378" s="168"/>
      <c r="J378" s="168"/>
      <c r="K378" s="168"/>
      <c r="L378" s="168"/>
      <c r="M378" s="168"/>
      <c r="N378" s="161"/>
      <c r="O378" s="161"/>
      <c r="P378" s="161"/>
      <c r="Q378" s="161"/>
      <c r="R378" s="161"/>
      <c r="S378" s="161"/>
      <c r="T378" s="162"/>
      <c r="U378" s="161"/>
      <c r="V378" s="151"/>
      <c r="W378" s="151"/>
      <c r="X378" s="151"/>
      <c r="Y378" s="151"/>
      <c r="Z378" s="151"/>
      <c r="AA378" s="151"/>
      <c r="AB378" s="151"/>
      <c r="AC378" s="151"/>
      <c r="AD378" s="151"/>
      <c r="AE378" s="151" t="s">
        <v>399</v>
      </c>
      <c r="AF378" s="151">
        <v>0</v>
      </c>
      <c r="AG378" s="151"/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5">
      <c r="A379" s="152">
        <v>128</v>
      </c>
      <c r="B379" s="152" t="s">
        <v>378</v>
      </c>
      <c r="C379" s="271" t="s">
        <v>379</v>
      </c>
      <c r="D379" s="160" t="s">
        <v>0</v>
      </c>
      <c r="E379" s="166">
        <v>0.3</v>
      </c>
      <c r="F379" s="270"/>
      <c r="G379" s="168">
        <f>ROUND(E379*F379,2)</f>
        <v>0</v>
      </c>
      <c r="H379" s="270"/>
      <c r="I379" s="168">
        <f>ROUND(E379*H379,2)</f>
        <v>0</v>
      </c>
      <c r="J379" s="270"/>
      <c r="K379" s="168">
        <f>ROUND(E379*J379,2)</f>
        <v>0</v>
      </c>
      <c r="L379" s="168">
        <v>21</v>
      </c>
      <c r="M379" s="168">
        <f>G379*(1+L379/100)</f>
        <v>0</v>
      </c>
      <c r="N379" s="161">
        <v>0</v>
      </c>
      <c r="O379" s="161">
        <f>ROUND(E379*N379,5)</f>
        <v>0</v>
      </c>
      <c r="P379" s="161">
        <v>0</v>
      </c>
      <c r="Q379" s="161">
        <f>ROUND(E379*P379,5)</f>
        <v>0</v>
      </c>
      <c r="R379" s="161"/>
      <c r="S379" s="161"/>
      <c r="T379" s="162">
        <v>0</v>
      </c>
      <c r="U379" s="161">
        <f>ROUND(E379*T379,2)</f>
        <v>0</v>
      </c>
      <c r="V379" s="151"/>
      <c r="W379" s="151"/>
      <c r="X379" s="151"/>
      <c r="Y379" s="151"/>
      <c r="Z379" s="151"/>
      <c r="AA379" s="151"/>
      <c r="AB379" s="151"/>
      <c r="AC379" s="151"/>
      <c r="AD379" s="151"/>
      <c r="AE379" s="151" t="s">
        <v>115</v>
      </c>
      <c r="AF379" s="151"/>
      <c r="AG379" s="151"/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x14ac:dyDescent="0.25">
      <c r="A380" s="153" t="s">
        <v>110</v>
      </c>
      <c r="B380" s="153" t="s">
        <v>79</v>
      </c>
      <c r="C380" s="272" t="s">
        <v>80</v>
      </c>
      <c r="D380" s="163"/>
      <c r="E380" s="167"/>
      <c r="F380" s="169"/>
      <c r="G380" s="169">
        <f>SUMIF(AE381:AE383,"&lt;&gt;NOR",G381:G383)</f>
        <v>0</v>
      </c>
      <c r="H380" s="169"/>
      <c r="I380" s="169">
        <f>SUM(I381:I383)</f>
        <v>0</v>
      </c>
      <c r="J380" s="169"/>
      <c r="K380" s="169">
        <f>SUM(K381:K383)</f>
        <v>0</v>
      </c>
      <c r="L380" s="169"/>
      <c r="M380" s="169">
        <f>SUM(M381:M383)</f>
        <v>0</v>
      </c>
      <c r="N380" s="164"/>
      <c r="O380" s="164">
        <f>SUM(O381:O383)</f>
        <v>0.38200000000000001</v>
      </c>
      <c r="P380" s="164"/>
      <c r="Q380" s="164">
        <f>SUM(Q381:Q383)</f>
        <v>0</v>
      </c>
      <c r="R380" s="164"/>
      <c r="S380" s="164"/>
      <c r="T380" s="165"/>
      <c r="U380" s="164">
        <f>SUM(U381:U383)</f>
        <v>53.67</v>
      </c>
      <c r="AE380" t="s">
        <v>111</v>
      </c>
    </row>
    <row r="381" spans="1:60" outlineLevel="1" x14ac:dyDescent="0.25">
      <c r="A381" s="152">
        <v>129</v>
      </c>
      <c r="B381" s="152" t="s">
        <v>380</v>
      </c>
      <c r="C381" s="271" t="s">
        <v>381</v>
      </c>
      <c r="D381" s="160" t="s">
        <v>297</v>
      </c>
      <c r="E381" s="166">
        <v>28</v>
      </c>
      <c r="F381" s="270"/>
      <c r="G381" s="168">
        <f>ROUND(E381*F381,2)</f>
        <v>0</v>
      </c>
      <c r="H381" s="270"/>
      <c r="I381" s="168">
        <f>ROUND(E381*H381,2)</f>
        <v>0</v>
      </c>
      <c r="J381" s="270"/>
      <c r="K381" s="168">
        <f>ROUND(E381*J381,2)</f>
        <v>0</v>
      </c>
      <c r="L381" s="168">
        <v>21</v>
      </c>
      <c r="M381" s="168">
        <f>G381*(1+L381/100)</f>
        <v>0</v>
      </c>
      <c r="N381" s="161">
        <v>1.2999999999999999E-2</v>
      </c>
      <c r="O381" s="161">
        <f>ROUND(E381*N381,5)</f>
        <v>0.36399999999999999</v>
      </c>
      <c r="P381" s="161">
        <v>0</v>
      </c>
      <c r="Q381" s="161">
        <f>ROUND(E381*P381,5)</f>
        <v>0</v>
      </c>
      <c r="R381" s="161"/>
      <c r="S381" s="161"/>
      <c r="T381" s="162">
        <v>1.77</v>
      </c>
      <c r="U381" s="161">
        <f>ROUND(E381*T381,2)</f>
        <v>49.56</v>
      </c>
      <c r="V381" s="151"/>
      <c r="W381" s="151"/>
      <c r="X381" s="151"/>
      <c r="Y381" s="151"/>
      <c r="Z381" s="151"/>
      <c r="AA381" s="151"/>
      <c r="AB381" s="151"/>
      <c r="AC381" s="151"/>
      <c r="AD381" s="151"/>
      <c r="AE381" s="151" t="s">
        <v>115</v>
      </c>
      <c r="AF381" s="151"/>
      <c r="AG381" s="151"/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5">
      <c r="A382" s="152">
        <v>130</v>
      </c>
      <c r="B382" s="152" t="s">
        <v>382</v>
      </c>
      <c r="C382" s="271" t="s">
        <v>383</v>
      </c>
      <c r="D382" s="160" t="s">
        <v>297</v>
      </c>
      <c r="E382" s="166">
        <v>3</v>
      </c>
      <c r="F382" s="270"/>
      <c r="G382" s="168">
        <f>ROUND(E382*F382,2)</f>
        <v>0</v>
      </c>
      <c r="H382" s="270"/>
      <c r="I382" s="168">
        <f>ROUND(E382*H382,2)</f>
        <v>0</v>
      </c>
      <c r="J382" s="270"/>
      <c r="K382" s="168">
        <f>ROUND(E382*J382,2)</f>
        <v>0</v>
      </c>
      <c r="L382" s="168">
        <v>21</v>
      </c>
      <c r="M382" s="168">
        <f>G382*(1+L382/100)</f>
        <v>0</v>
      </c>
      <c r="N382" s="161">
        <v>6.0000000000000001E-3</v>
      </c>
      <c r="O382" s="161">
        <f>ROUND(E382*N382,5)</f>
        <v>1.7999999999999999E-2</v>
      </c>
      <c r="P382" s="161">
        <v>0</v>
      </c>
      <c r="Q382" s="161">
        <f>ROUND(E382*P382,5)</f>
        <v>0</v>
      </c>
      <c r="R382" s="161"/>
      <c r="S382" s="161"/>
      <c r="T382" s="162">
        <v>1.37</v>
      </c>
      <c r="U382" s="161">
        <f>ROUND(E382*T382,2)</f>
        <v>4.1100000000000003</v>
      </c>
      <c r="V382" s="151"/>
      <c r="W382" s="151"/>
      <c r="X382" s="151"/>
      <c r="Y382" s="151"/>
      <c r="Z382" s="151"/>
      <c r="AA382" s="151"/>
      <c r="AB382" s="151"/>
      <c r="AC382" s="151"/>
      <c r="AD382" s="151"/>
      <c r="AE382" s="151" t="s">
        <v>115</v>
      </c>
      <c r="AF382" s="151"/>
      <c r="AG382" s="151"/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5">
      <c r="A383" s="152">
        <v>131</v>
      </c>
      <c r="B383" s="152" t="s">
        <v>384</v>
      </c>
      <c r="C383" s="271" t="s">
        <v>385</v>
      </c>
      <c r="D383" s="160" t="s">
        <v>0</v>
      </c>
      <c r="E383" s="166">
        <v>0.28999999999999998</v>
      </c>
      <c r="F383" s="270"/>
      <c r="G383" s="168">
        <f>ROUND(E383*F383,2)</f>
        <v>0</v>
      </c>
      <c r="H383" s="270"/>
      <c r="I383" s="168">
        <f>ROUND(E383*H383,2)</f>
        <v>0</v>
      </c>
      <c r="J383" s="270"/>
      <c r="K383" s="168">
        <f>ROUND(E383*J383,2)</f>
        <v>0</v>
      </c>
      <c r="L383" s="168">
        <v>21</v>
      </c>
      <c r="M383" s="168">
        <f>G383*(1+L383/100)</f>
        <v>0</v>
      </c>
      <c r="N383" s="161">
        <v>0</v>
      </c>
      <c r="O383" s="161">
        <f>ROUND(E383*N383,5)</f>
        <v>0</v>
      </c>
      <c r="P383" s="161">
        <v>0</v>
      </c>
      <c r="Q383" s="161">
        <f>ROUND(E383*P383,5)</f>
        <v>0</v>
      </c>
      <c r="R383" s="161"/>
      <c r="S383" s="161"/>
      <c r="T383" s="162">
        <v>0</v>
      </c>
      <c r="U383" s="161">
        <f>ROUND(E383*T383,2)</f>
        <v>0</v>
      </c>
      <c r="V383" s="151"/>
      <c r="W383" s="151"/>
      <c r="X383" s="151"/>
      <c r="Y383" s="151"/>
      <c r="Z383" s="151"/>
      <c r="AA383" s="151"/>
      <c r="AB383" s="151"/>
      <c r="AC383" s="151"/>
      <c r="AD383" s="151"/>
      <c r="AE383" s="151" t="s">
        <v>115</v>
      </c>
      <c r="AF383" s="151"/>
      <c r="AG383" s="151"/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x14ac:dyDescent="0.25">
      <c r="A384" s="153" t="s">
        <v>110</v>
      </c>
      <c r="B384" s="153" t="s">
        <v>81</v>
      </c>
      <c r="C384" s="272" t="s">
        <v>82</v>
      </c>
      <c r="D384" s="163"/>
      <c r="E384" s="167"/>
      <c r="F384" s="169"/>
      <c r="G384" s="169">
        <f>SUMIF(AE385:AE385,"&lt;&gt;NOR",G385:G385)</f>
        <v>0</v>
      </c>
      <c r="H384" s="169"/>
      <c r="I384" s="169">
        <f>SUM(I385:I385)</f>
        <v>0</v>
      </c>
      <c r="J384" s="169"/>
      <c r="K384" s="169">
        <f>SUM(K385:K385)</f>
        <v>0</v>
      </c>
      <c r="L384" s="169"/>
      <c r="M384" s="169">
        <f>SUM(M385:M385)</f>
        <v>0</v>
      </c>
      <c r="N384" s="164"/>
      <c r="O384" s="164">
        <f>SUM(O385:O385)</f>
        <v>0</v>
      </c>
      <c r="P384" s="164"/>
      <c r="Q384" s="164">
        <f>SUM(Q385:Q385)</f>
        <v>0</v>
      </c>
      <c r="R384" s="164"/>
      <c r="S384" s="164"/>
      <c r="T384" s="165"/>
      <c r="U384" s="164">
        <f>SUM(U385:U385)</f>
        <v>0</v>
      </c>
      <c r="AE384" t="s">
        <v>111</v>
      </c>
    </row>
    <row r="385" spans="1:60" outlineLevel="1" x14ac:dyDescent="0.25">
      <c r="A385" s="152">
        <v>132</v>
      </c>
      <c r="B385" s="152" t="s">
        <v>386</v>
      </c>
      <c r="C385" s="271" t="s">
        <v>387</v>
      </c>
      <c r="D385" s="160" t="s">
        <v>193</v>
      </c>
      <c r="E385" s="166">
        <v>1</v>
      </c>
      <c r="F385" s="270"/>
      <c r="G385" s="168">
        <f>ROUND(E385*F385,2)</f>
        <v>0</v>
      </c>
      <c r="H385" s="270"/>
      <c r="I385" s="168">
        <f>ROUND(E385*H385,2)</f>
        <v>0</v>
      </c>
      <c r="J385" s="270"/>
      <c r="K385" s="168">
        <f>ROUND(E385*J385,2)</f>
        <v>0</v>
      </c>
      <c r="L385" s="168">
        <v>21</v>
      </c>
      <c r="M385" s="168">
        <f>G385*(1+L385/100)</f>
        <v>0</v>
      </c>
      <c r="N385" s="161">
        <v>0</v>
      </c>
      <c r="O385" s="161">
        <f>ROUND(E385*N385,5)</f>
        <v>0</v>
      </c>
      <c r="P385" s="161">
        <v>0</v>
      </c>
      <c r="Q385" s="161">
        <f>ROUND(E385*P385,5)</f>
        <v>0</v>
      </c>
      <c r="R385" s="161"/>
      <c r="S385" s="161"/>
      <c r="T385" s="162">
        <v>0</v>
      </c>
      <c r="U385" s="161">
        <f>ROUND(E385*T385,2)</f>
        <v>0</v>
      </c>
      <c r="V385" s="151"/>
      <c r="W385" s="151"/>
      <c r="X385" s="151"/>
      <c r="Y385" s="151"/>
      <c r="Z385" s="151"/>
      <c r="AA385" s="151"/>
      <c r="AB385" s="151"/>
      <c r="AC385" s="151"/>
      <c r="AD385" s="151"/>
      <c r="AE385" s="151" t="s">
        <v>115</v>
      </c>
      <c r="AF385" s="151"/>
      <c r="AG385" s="151"/>
      <c r="AH385" s="151"/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x14ac:dyDescent="0.25">
      <c r="A386" s="153" t="s">
        <v>110</v>
      </c>
      <c r="B386" s="153" t="s">
        <v>83</v>
      </c>
      <c r="C386" s="272" t="s">
        <v>26</v>
      </c>
      <c r="D386" s="163"/>
      <c r="E386" s="167"/>
      <c r="F386" s="169"/>
      <c r="G386" s="169">
        <f>SUMIF(AE387:AE389,"&lt;&gt;NOR",G387:G389)</f>
        <v>0</v>
      </c>
      <c r="H386" s="169"/>
      <c r="I386" s="169">
        <f>SUM(I387:I389)</f>
        <v>0</v>
      </c>
      <c r="J386" s="169"/>
      <c r="K386" s="169">
        <f>SUM(K387:K389)</f>
        <v>0</v>
      </c>
      <c r="L386" s="169"/>
      <c r="M386" s="169">
        <f>SUM(M387:M389)</f>
        <v>0</v>
      </c>
      <c r="N386" s="164"/>
      <c r="O386" s="164">
        <f>SUM(O387:O389)</f>
        <v>0</v>
      </c>
      <c r="P386" s="164"/>
      <c r="Q386" s="164">
        <f>SUM(Q387:Q389)</f>
        <v>0</v>
      </c>
      <c r="R386" s="164"/>
      <c r="S386" s="164"/>
      <c r="T386" s="165"/>
      <c r="U386" s="164">
        <f>SUM(U387:U389)</f>
        <v>0</v>
      </c>
      <c r="AE386" t="s">
        <v>111</v>
      </c>
    </row>
    <row r="387" spans="1:60" outlineLevel="1" x14ac:dyDescent="0.25">
      <c r="A387" s="152">
        <v>133</v>
      </c>
      <c r="B387" s="152" t="s">
        <v>388</v>
      </c>
      <c r="C387" s="271" t="s">
        <v>389</v>
      </c>
      <c r="D387" s="160" t="s">
        <v>390</v>
      </c>
      <c r="E387" s="166">
        <v>1</v>
      </c>
      <c r="F387" s="270"/>
      <c r="G387" s="168">
        <f>ROUND(E387*F387,2)</f>
        <v>0</v>
      </c>
      <c r="H387" s="270"/>
      <c r="I387" s="168">
        <f>ROUND(E387*H387,2)</f>
        <v>0</v>
      </c>
      <c r="J387" s="270"/>
      <c r="K387" s="168">
        <f>ROUND(E387*J387,2)</f>
        <v>0</v>
      </c>
      <c r="L387" s="168">
        <v>21</v>
      </c>
      <c r="M387" s="168">
        <f>G387*(1+L387/100)</f>
        <v>0</v>
      </c>
      <c r="N387" s="161">
        <v>0</v>
      </c>
      <c r="O387" s="161">
        <f>ROUND(E387*N387,5)</f>
        <v>0</v>
      </c>
      <c r="P387" s="161">
        <v>0</v>
      </c>
      <c r="Q387" s="161">
        <f>ROUND(E387*P387,5)</f>
        <v>0</v>
      </c>
      <c r="R387" s="161"/>
      <c r="S387" s="161"/>
      <c r="T387" s="162">
        <v>0</v>
      </c>
      <c r="U387" s="161">
        <f>ROUND(E387*T387,2)</f>
        <v>0</v>
      </c>
      <c r="V387" s="151"/>
      <c r="W387" s="151"/>
      <c r="X387" s="151"/>
      <c r="Y387" s="151"/>
      <c r="Z387" s="151"/>
      <c r="AA387" s="151"/>
      <c r="AB387" s="151"/>
      <c r="AC387" s="151"/>
      <c r="AD387" s="151"/>
      <c r="AE387" s="151" t="s">
        <v>115</v>
      </c>
      <c r="AF387" s="151"/>
      <c r="AG387" s="151"/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5">
      <c r="A388" s="152">
        <v>134</v>
      </c>
      <c r="B388" s="152" t="s">
        <v>391</v>
      </c>
      <c r="C388" s="271" t="s">
        <v>392</v>
      </c>
      <c r="D388" s="160" t="s">
        <v>390</v>
      </c>
      <c r="E388" s="166">
        <v>1</v>
      </c>
      <c r="F388" s="270"/>
      <c r="G388" s="168">
        <f>ROUND(E388*F388,2)</f>
        <v>0</v>
      </c>
      <c r="H388" s="270"/>
      <c r="I388" s="168">
        <f>ROUND(E388*H388,2)</f>
        <v>0</v>
      </c>
      <c r="J388" s="270"/>
      <c r="K388" s="168">
        <f>ROUND(E388*J388,2)</f>
        <v>0</v>
      </c>
      <c r="L388" s="168">
        <v>21</v>
      </c>
      <c r="M388" s="168">
        <f>G388*(1+L388/100)</f>
        <v>0</v>
      </c>
      <c r="N388" s="161">
        <v>0</v>
      </c>
      <c r="O388" s="161">
        <f>ROUND(E388*N388,5)</f>
        <v>0</v>
      </c>
      <c r="P388" s="161">
        <v>0</v>
      </c>
      <c r="Q388" s="161">
        <f>ROUND(E388*P388,5)</f>
        <v>0</v>
      </c>
      <c r="R388" s="161"/>
      <c r="S388" s="161"/>
      <c r="T388" s="162">
        <v>0</v>
      </c>
      <c r="U388" s="161">
        <f>ROUND(E388*T388,2)</f>
        <v>0</v>
      </c>
      <c r="V388" s="151"/>
      <c r="W388" s="151"/>
      <c r="X388" s="151"/>
      <c r="Y388" s="151"/>
      <c r="Z388" s="151"/>
      <c r="AA388" s="151"/>
      <c r="AB388" s="151"/>
      <c r="AC388" s="151"/>
      <c r="AD388" s="151"/>
      <c r="AE388" s="151" t="s">
        <v>115</v>
      </c>
      <c r="AF388" s="151"/>
      <c r="AG388" s="151"/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5">
      <c r="A389" s="178">
        <v>135</v>
      </c>
      <c r="B389" s="178" t="s">
        <v>393</v>
      </c>
      <c r="C389" s="269" t="s">
        <v>394</v>
      </c>
      <c r="D389" s="180" t="s">
        <v>390</v>
      </c>
      <c r="E389" s="181">
        <v>1</v>
      </c>
      <c r="F389" s="268"/>
      <c r="G389" s="182">
        <f>ROUND(E389*F389,2)</f>
        <v>0</v>
      </c>
      <c r="H389" s="268"/>
      <c r="I389" s="182">
        <f>ROUND(E389*H389,2)</f>
        <v>0</v>
      </c>
      <c r="J389" s="268"/>
      <c r="K389" s="182">
        <f>ROUND(E389*J389,2)</f>
        <v>0</v>
      </c>
      <c r="L389" s="182">
        <v>21</v>
      </c>
      <c r="M389" s="182">
        <f>G389*(1+L389/100)</f>
        <v>0</v>
      </c>
      <c r="N389" s="183">
        <v>0</v>
      </c>
      <c r="O389" s="183">
        <f>ROUND(E389*N389,5)</f>
        <v>0</v>
      </c>
      <c r="P389" s="183">
        <v>0</v>
      </c>
      <c r="Q389" s="183">
        <f>ROUND(E389*P389,5)</f>
        <v>0</v>
      </c>
      <c r="R389" s="183"/>
      <c r="S389" s="183"/>
      <c r="T389" s="184">
        <v>0</v>
      </c>
      <c r="U389" s="183">
        <f>ROUND(E389*T389,2)</f>
        <v>0</v>
      </c>
      <c r="V389" s="151"/>
      <c r="W389" s="151"/>
      <c r="X389" s="151"/>
      <c r="Y389" s="151"/>
      <c r="Z389" s="151"/>
      <c r="AA389" s="151"/>
      <c r="AB389" s="151"/>
      <c r="AC389" s="151"/>
      <c r="AD389" s="151"/>
      <c r="AE389" s="151" t="s">
        <v>115</v>
      </c>
      <c r="AF389" s="151"/>
      <c r="AG389" s="151"/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x14ac:dyDescent="0.25">
      <c r="A390" s="6"/>
      <c r="B390" s="7" t="s">
        <v>395</v>
      </c>
      <c r="C390" s="188" t="s">
        <v>395</v>
      </c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AC390">
        <v>15</v>
      </c>
      <c r="AD390">
        <v>21</v>
      </c>
    </row>
    <row r="391" spans="1:60" x14ac:dyDescent="0.25">
      <c r="A391" s="267"/>
      <c r="B391" s="266">
        <v>26</v>
      </c>
      <c r="C391" s="265" t="s">
        <v>395</v>
      </c>
      <c r="D391" s="264"/>
      <c r="E391" s="264"/>
      <c r="F391" s="264"/>
      <c r="G391" s="263">
        <f>G8+G66+G70+G81+G87+G134+G136+G153+G157+G190+G333+G380+G384+G386</f>
        <v>0</v>
      </c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AC391">
        <f>SUMIF(L7:L389,AC390,G7:G389)</f>
        <v>0</v>
      </c>
      <c r="AD391">
        <f>SUMIF(L7:L389,AD390,G7:G389)</f>
        <v>0</v>
      </c>
      <c r="AE391" t="s">
        <v>398</v>
      </c>
    </row>
    <row r="392" spans="1:60" x14ac:dyDescent="0.25">
      <c r="A392" s="6"/>
      <c r="B392" s="7" t="s">
        <v>395</v>
      </c>
      <c r="C392" s="188" t="s">
        <v>395</v>
      </c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</row>
    <row r="393" spans="1:60" x14ac:dyDescent="0.25">
      <c r="A393" s="6"/>
      <c r="B393" s="7" t="s">
        <v>395</v>
      </c>
      <c r="C393" s="188" t="s">
        <v>395</v>
      </c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</row>
    <row r="394" spans="1:60" x14ac:dyDescent="0.25">
      <c r="A394" s="262">
        <v>33</v>
      </c>
      <c r="B394" s="262"/>
      <c r="C394" s="261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</row>
    <row r="395" spans="1:60" x14ac:dyDescent="0.25">
      <c r="A395" s="260"/>
      <c r="B395" s="258"/>
      <c r="C395" s="259"/>
      <c r="D395" s="258"/>
      <c r="E395" s="258"/>
      <c r="F395" s="258"/>
      <c r="G395" s="257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AE395" t="s">
        <v>397</v>
      </c>
    </row>
    <row r="396" spans="1:60" x14ac:dyDescent="0.25">
      <c r="A396" s="256"/>
      <c r="B396" s="254"/>
      <c r="C396" s="255"/>
      <c r="D396" s="254"/>
      <c r="E396" s="254"/>
      <c r="F396" s="254"/>
      <c r="G396" s="253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 spans="1:60" x14ac:dyDescent="0.25">
      <c r="A397" s="256"/>
      <c r="B397" s="254"/>
      <c r="C397" s="255"/>
      <c r="D397" s="254"/>
      <c r="E397" s="254"/>
      <c r="F397" s="254"/>
      <c r="G397" s="253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 spans="1:60" x14ac:dyDescent="0.25">
      <c r="A398" s="256"/>
      <c r="B398" s="254"/>
      <c r="C398" s="255"/>
      <c r="D398" s="254"/>
      <c r="E398" s="254"/>
      <c r="F398" s="254"/>
      <c r="G398" s="253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</row>
    <row r="399" spans="1:60" x14ac:dyDescent="0.25">
      <c r="A399" s="252"/>
      <c r="B399" s="250"/>
      <c r="C399" s="251"/>
      <c r="D399" s="250"/>
      <c r="E399" s="250"/>
      <c r="F399" s="250"/>
      <c r="G399" s="249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 spans="1:60" x14ac:dyDescent="0.25">
      <c r="A400" s="6"/>
      <c r="B400" s="7" t="s">
        <v>395</v>
      </c>
      <c r="C400" s="188" t="s">
        <v>395</v>
      </c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 spans="3:31" x14ac:dyDescent="0.25">
      <c r="C401" s="189"/>
      <c r="AE401" t="s">
        <v>396</v>
      </c>
    </row>
  </sheetData>
  <mergeCells count="6">
    <mergeCell ref="A1:G1"/>
    <mergeCell ref="C2:G2"/>
    <mergeCell ref="C3:G3"/>
    <mergeCell ref="C4:G4"/>
    <mergeCell ref="A394:C394"/>
    <mergeCell ref="A395:G399"/>
  </mergeCells>
  <pageMargins left="0.59055118110236204" right="0.39370078740157499" top="0.78740157499999996" bottom="0.78740157499999996" header="0.3" footer="0.3"/>
  <pageSetup paperSize="9" scale="99" orientation="portrait" r:id="rId1"/>
  <colBreaks count="1" manualBreakCount="1">
    <brk id="7" max="4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</dc:creator>
  <cp:lastModifiedBy>drahoslava</cp:lastModifiedBy>
  <cp:lastPrinted>2014-02-28T09:52:57Z</cp:lastPrinted>
  <dcterms:created xsi:type="dcterms:W3CDTF">2009-04-08T07:15:50Z</dcterms:created>
  <dcterms:modified xsi:type="dcterms:W3CDTF">2021-09-16T15:00:29Z</dcterms:modified>
</cp:coreProperties>
</file>